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E306" i="9" s="1"/>
  <c r="B306" i="9" s="1"/>
  <c r="G306" i="9"/>
  <c r="F306" i="9"/>
  <c r="H305" i="9"/>
  <c r="G305" i="9"/>
  <c r="E305" i="9" s="1"/>
  <c r="B305" i="9" s="1"/>
  <c r="F305" i="9"/>
  <c r="H304" i="9"/>
  <c r="G304" i="9"/>
  <c r="E304" i="9" s="1"/>
  <c r="B304" i="9" s="1"/>
  <c r="F304" i="9"/>
  <c r="H303" i="9"/>
  <c r="G303" i="9"/>
  <c r="F303" i="9"/>
  <c r="H302" i="9"/>
  <c r="E302" i="9" s="1"/>
  <c r="B302" i="9" s="1"/>
  <c r="G302" i="9"/>
  <c r="F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F295" i="9"/>
  <c r="E295" i="9"/>
  <c r="B295" i="9" s="1"/>
  <c r="H294" i="9"/>
  <c r="G294" i="9"/>
  <c r="F294" i="9"/>
  <c r="H293" i="9"/>
  <c r="G293" i="9"/>
  <c r="F293" i="9"/>
  <c r="H292" i="9"/>
  <c r="G292" i="9"/>
  <c r="F292" i="9"/>
  <c r="E292" i="9"/>
  <c r="B292" i="9" s="1"/>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7" i="9" s="1"/>
  <c r="F276" i="9"/>
  <c r="L275" i="9"/>
  <c r="F275" i="9" s="1"/>
  <c r="H275" i="9"/>
  <c r="F274" i="9"/>
  <c r="I273" i="9"/>
  <c r="E273" i="9" s="1"/>
  <c r="B273" i="9" s="1"/>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c r="B263" i="9" s="1"/>
  <c r="E263" i="9"/>
  <c r="M262" i="9"/>
  <c r="L262" i="9"/>
  <c r="F262" i="9" s="1"/>
  <c r="B262" i="9" s="1"/>
  <c r="E262" i="9"/>
  <c r="M261" i="9"/>
  <c r="F261" i="9" s="1"/>
  <c r="B261" i="9" s="1"/>
  <c r="L261" i="9"/>
  <c r="E261" i="9"/>
  <c r="M260" i="9"/>
  <c r="L260" i="9"/>
  <c r="F260" i="9"/>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F253" i="9" s="1"/>
  <c r="B253" i="9" s="1"/>
  <c r="L253" i="9"/>
  <c r="E253" i="9"/>
  <c r="M252" i="9"/>
  <c r="L252" i="9"/>
  <c r="F252" i="9"/>
  <c r="E252" i="9"/>
  <c r="B252" i="9" s="1"/>
  <c r="M251" i="9"/>
  <c r="L251" i="9"/>
  <c r="F251" i="9"/>
  <c r="B251" i="9" s="1"/>
  <c r="E251" i="9"/>
  <c r="M250" i="9"/>
  <c r="L250" i="9"/>
  <c r="F250" i="9" s="1"/>
  <c r="B250" i="9" s="1"/>
  <c r="E250" i="9"/>
  <c r="M249" i="9"/>
  <c r="F249" i="9" s="1"/>
  <c r="B249" i="9" s="1"/>
  <c r="L249" i="9"/>
  <c r="E249" i="9"/>
  <c r="M248" i="9"/>
  <c r="L248" i="9"/>
  <c r="F248" i="9"/>
  <c r="E248" i="9"/>
  <c r="B248" i="9" s="1"/>
  <c r="M247" i="9"/>
  <c r="L247" i="9"/>
  <c r="F247" i="9"/>
  <c r="B247" i="9" s="1"/>
  <c r="E247" i="9"/>
  <c r="M246" i="9"/>
  <c r="L246" i="9"/>
  <c r="F246" i="9" s="1"/>
  <c r="B246" i="9" s="1"/>
  <c r="E246" i="9"/>
  <c r="M245" i="9"/>
  <c r="F245" i="9" s="1"/>
  <c r="B245" i="9" s="1"/>
  <c r="L245" i="9"/>
  <c r="E245" i="9"/>
  <c r="M244" i="9"/>
  <c r="L244" i="9"/>
  <c r="F244" i="9"/>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B238" i="9" s="1"/>
  <c r="E238" i="9"/>
  <c r="M237" i="9"/>
  <c r="F237" i="9" s="1"/>
  <c r="B237" i="9" s="1"/>
  <c r="L237" i="9"/>
  <c r="E237" i="9"/>
  <c r="M236" i="9"/>
  <c r="L236" i="9"/>
  <c r="F236" i="9"/>
  <c r="E236" i="9"/>
  <c r="B236" i="9" s="1"/>
  <c r="M235" i="9"/>
  <c r="L235" i="9"/>
  <c r="F235" i="9"/>
  <c r="B235" i="9" s="1"/>
  <c r="E235" i="9"/>
  <c r="M234" i="9"/>
  <c r="L234" i="9"/>
  <c r="F234" i="9" s="1"/>
  <c r="B234" i="9" s="1"/>
  <c r="E234" i="9"/>
  <c r="M233" i="9"/>
  <c r="L233" i="9"/>
  <c r="F233" i="9" s="1"/>
  <c r="B233" i="9" s="1"/>
  <c r="E233" i="9"/>
  <c r="M232" i="9"/>
  <c r="L232" i="9"/>
  <c r="F232" i="9"/>
  <c r="E232" i="9"/>
  <c r="B232" i="9" s="1"/>
  <c r="M231" i="9"/>
  <c r="L231" i="9"/>
  <c r="F231" i="9" s="1"/>
  <c r="B231" i="9" s="1"/>
  <c r="E231" i="9"/>
  <c r="M230" i="9"/>
  <c r="L230" i="9"/>
  <c r="F230" i="9" s="1"/>
  <c r="B230" i="9" s="1"/>
  <c r="E230" i="9"/>
  <c r="M229" i="9"/>
  <c r="F229" i="9" s="1"/>
  <c r="B229" i="9" s="1"/>
  <c r="L229" i="9"/>
  <c r="E229" i="9"/>
  <c r="M228" i="9"/>
  <c r="L228" i="9"/>
  <c r="F228" i="9"/>
  <c r="E228" i="9"/>
  <c r="B228" i="9" s="1"/>
  <c r="M227" i="9"/>
  <c r="L227" i="9"/>
  <c r="F227" i="9" s="1"/>
  <c r="B227" i="9" s="1"/>
  <c r="E227" i="9"/>
  <c r="M226" i="9"/>
  <c r="L226" i="9"/>
  <c r="E226" i="9"/>
  <c r="M225" i="9"/>
  <c r="F225" i="9" s="1"/>
  <c r="B225" i="9" s="1"/>
  <c r="L225" i="9"/>
  <c r="E225" i="9"/>
  <c r="M224" i="9"/>
  <c r="L224" i="9"/>
  <c r="F224" i="9"/>
  <c r="E224" i="9"/>
  <c r="B224" i="9" s="1"/>
  <c r="M223" i="9"/>
  <c r="L223" i="9"/>
  <c r="F223" i="9" s="1"/>
  <c r="B223" i="9" s="1"/>
  <c r="E223" i="9"/>
  <c r="M222" i="9"/>
  <c r="L222" i="9"/>
  <c r="E222" i="9"/>
  <c r="M221" i="9"/>
  <c r="F221" i="9" s="1"/>
  <c r="B221" i="9" s="1"/>
  <c r="L221" i="9"/>
  <c r="E221" i="9"/>
  <c r="M220" i="9"/>
  <c r="F220" i="9" s="1"/>
  <c r="L220" i="9"/>
  <c r="E220" i="9"/>
  <c r="M219" i="9"/>
  <c r="L219" i="9"/>
  <c r="E219" i="9"/>
  <c r="M218" i="9"/>
  <c r="L218" i="9"/>
  <c r="E218" i="9"/>
  <c r="M217" i="9"/>
  <c r="L217" i="9"/>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F109" i="9"/>
  <c r="H108" i="9"/>
  <c r="E108" i="9" s="1"/>
  <c r="B108" i="9" s="1"/>
  <c r="G108" i="9"/>
  <c r="F108" i="9"/>
  <c r="H107" i="9"/>
  <c r="G107" i="9"/>
  <c r="F107" i="9"/>
  <c r="E107" i="9"/>
  <c r="B107" i="9" s="1"/>
  <c r="H106" i="9"/>
  <c r="G106" i="9"/>
  <c r="E106" i="9" s="1"/>
  <c r="B106" i="9" s="1"/>
  <c r="F106" i="9"/>
  <c r="H105" i="9"/>
  <c r="G105" i="9"/>
  <c r="F105" i="9"/>
  <c r="H104" i="9"/>
  <c r="E104" i="9" s="1"/>
  <c r="B104" i="9" s="1"/>
  <c r="G104" i="9"/>
  <c r="F104" i="9"/>
  <c r="H103" i="9"/>
  <c r="G103" i="9"/>
  <c r="F103" i="9"/>
  <c r="E103" i="9"/>
  <c r="B103" i="9" s="1"/>
  <c r="H102" i="9"/>
  <c r="G102" i="9"/>
  <c r="E102" i="9" s="1"/>
  <c r="B102" i="9" s="1"/>
  <c r="F102" i="9"/>
  <c r="H101" i="9"/>
  <c r="G101" i="9"/>
  <c r="F101" i="9"/>
  <c r="H100" i="9"/>
  <c r="E100" i="9" s="1"/>
  <c r="B100" i="9" s="1"/>
  <c r="G100" i="9"/>
  <c r="F100" i="9"/>
  <c r="H99" i="9"/>
  <c r="G99" i="9"/>
  <c r="F99" i="9"/>
  <c r="E99" i="9"/>
  <c r="B99" i="9" s="1"/>
  <c r="H98" i="9"/>
  <c r="G98" i="9"/>
  <c r="E98" i="9" s="1"/>
  <c r="B98" i="9" s="1"/>
  <c r="F98" i="9"/>
  <c r="H97" i="9"/>
  <c r="G97" i="9"/>
  <c r="F97" i="9"/>
  <c r="H96" i="9"/>
  <c r="E96" i="9" s="1"/>
  <c r="B96" i="9" s="1"/>
  <c r="G96" i="9"/>
  <c r="F96" i="9"/>
  <c r="H95" i="9"/>
  <c r="G95" i="9"/>
  <c r="F95" i="9"/>
  <c r="E95" i="9"/>
  <c r="B95" i="9" s="1"/>
  <c r="H94" i="9"/>
  <c r="G94" i="9"/>
  <c r="E94" i="9" s="1"/>
  <c r="B94" i="9" s="1"/>
  <c r="F94" i="9"/>
  <c r="H93" i="9"/>
  <c r="G93" i="9"/>
  <c r="F93" i="9"/>
  <c r="H92" i="9"/>
  <c r="E92" i="9" s="1"/>
  <c r="B92" i="9" s="1"/>
  <c r="G92" i="9"/>
  <c r="F92" i="9"/>
  <c r="H91" i="9"/>
  <c r="G91" i="9"/>
  <c r="F91" i="9"/>
  <c r="E91" i="9"/>
  <c r="B91" i="9" s="1"/>
  <c r="H90" i="9"/>
  <c r="G90" i="9"/>
  <c r="E90" i="9" s="1"/>
  <c r="B90" i="9" s="1"/>
  <c r="F90" i="9"/>
  <c r="H89" i="9"/>
  <c r="G89" i="9"/>
  <c r="F89" i="9"/>
  <c r="H88" i="9"/>
  <c r="E88" i="9" s="1"/>
  <c r="B88" i="9" s="1"/>
  <c r="G88" i="9"/>
  <c r="F88" i="9"/>
  <c r="H87" i="9"/>
  <c r="G87" i="9"/>
  <c r="F87" i="9"/>
  <c r="E87" i="9"/>
  <c r="B87" i="9" s="1"/>
  <c r="H86" i="9"/>
  <c r="G86" i="9"/>
  <c r="E86" i="9" s="1"/>
  <c r="B86" i="9" s="1"/>
  <c r="F86" i="9"/>
  <c r="H85" i="9"/>
  <c r="G85" i="9"/>
  <c r="F85" i="9"/>
  <c r="H84" i="9"/>
  <c r="E84" i="9" s="1"/>
  <c r="B84" i="9" s="1"/>
  <c r="G84" i="9"/>
  <c r="F84" i="9"/>
  <c r="H83" i="9"/>
  <c r="G83" i="9"/>
  <c r="E83" i="9" s="1"/>
  <c r="B83" i="9" s="1"/>
  <c r="F83" i="9"/>
  <c r="H82" i="9"/>
  <c r="G82" i="9"/>
  <c r="E82" i="9" s="1"/>
  <c r="B82" i="9" s="1"/>
  <c r="F82" i="9"/>
  <c r="H81" i="9"/>
  <c r="G81" i="9"/>
  <c r="E81" i="9" s="1"/>
  <c r="B81" i="9" s="1"/>
  <c r="F81" i="9"/>
  <c r="H80" i="9"/>
  <c r="E80" i="9" s="1"/>
  <c r="B80" i="9" s="1"/>
  <c r="G80" i="9"/>
  <c r="F80" i="9"/>
  <c r="H79" i="9"/>
  <c r="G79" i="9"/>
  <c r="F79" i="9"/>
  <c r="E79" i="9"/>
  <c r="B79" i="9" s="1"/>
  <c r="H78" i="9"/>
  <c r="G78" i="9"/>
  <c r="E78" i="9" s="1"/>
  <c r="F78" i="9"/>
  <c r="B78" i="9"/>
  <c r="H77" i="9"/>
  <c r="G77" i="9"/>
  <c r="F77" i="9"/>
  <c r="E77" i="9"/>
  <c r="B77" i="9" s="1"/>
  <c r="H76" i="9"/>
  <c r="E76" i="9" s="1"/>
  <c r="B76" i="9" s="1"/>
  <c r="G76" i="9"/>
  <c r="F76" i="9"/>
  <c r="H75" i="9"/>
  <c r="G75" i="9"/>
  <c r="E75" i="9" s="1"/>
  <c r="B75" i="9" s="1"/>
  <c r="F75" i="9"/>
  <c r="H74" i="9"/>
  <c r="G74" i="9"/>
  <c r="E74" i="9" s="1"/>
  <c r="B74" i="9" s="1"/>
  <c r="F74" i="9"/>
  <c r="H73" i="9"/>
  <c r="G73" i="9"/>
  <c r="E73" i="9" s="1"/>
  <c r="B73" i="9" s="1"/>
  <c r="F73" i="9"/>
  <c r="H72" i="9"/>
  <c r="E72" i="9" s="1"/>
  <c r="B72" i="9" s="1"/>
  <c r="G72" i="9"/>
  <c r="F72" i="9"/>
  <c r="H71" i="9"/>
  <c r="G71" i="9"/>
  <c r="F71" i="9"/>
  <c r="E71" i="9"/>
  <c r="B71" i="9" s="1"/>
  <c r="H70" i="9"/>
  <c r="G70" i="9"/>
  <c r="F70" i="9"/>
  <c r="H69" i="9"/>
  <c r="G69" i="9"/>
  <c r="F69" i="9"/>
  <c r="E69" i="9"/>
  <c r="B69" i="9" s="1"/>
  <c r="H68" i="9"/>
  <c r="E68" i="9" s="1"/>
  <c r="B68" i="9" s="1"/>
  <c r="G68" i="9"/>
  <c r="F68" i="9"/>
  <c r="H67" i="9"/>
  <c r="G67" i="9"/>
  <c r="E67" i="9" s="1"/>
  <c r="B67" i="9" s="1"/>
  <c r="F67" i="9"/>
  <c r="H66" i="9"/>
  <c r="G66" i="9"/>
  <c r="E66" i="9" s="1"/>
  <c r="B66" i="9" s="1"/>
  <c r="F66" i="9"/>
  <c r="H65" i="9"/>
  <c r="G65" i="9"/>
  <c r="E65" i="9" s="1"/>
  <c r="B65" i="9" s="1"/>
  <c r="F65" i="9"/>
  <c r="H64" i="9"/>
  <c r="E64" i="9" s="1"/>
  <c r="B64" i="9" s="1"/>
  <c r="G64" i="9"/>
  <c r="F64" i="9"/>
  <c r="H63" i="9"/>
  <c r="G63" i="9"/>
  <c r="F63" i="9"/>
  <c r="E63" i="9"/>
  <c r="B63" i="9" s="1"/>
  <c r="H62" i="9"/>
  <c r="G62" i="9"/>
  <c r="E62" i="9" s="1"/>
  <c r="F62" i="9"/>
  <c r="B62" i="9"/>
  <c r="H61" i="9"/>
  <c r="G61" i="9"/>
  <c r="F61" i="9"/>
  <c r="E61" i="9"/>
  <c r="B61" i="9" s="1"/>
  <c r="H60" i="9"/>
  <c r="E60" i="9" s="1"/>
  <c r="B60" i="9" s="1"/>
  <c r="G60" i="9"/>
  <c r="F60" i="9"/>
  <c r="H59" i="9"/>
  <c r="G59" i="9"/>
  <c r="E59" i="9" s="1"/>
  <c r="B59" i="9" s="1"/>
  <c r="F59" i="9"/>
  <c r="H58" i="9"/>
  <c r="G58" i="9"/>
  <c r="E58" i="9" s="1"/>
  <c r="B58" i="9" s="1"/>
  <c r="F58" i="9"/>
  <c r="H57" i="9"/>
  <c r="G57" i="9"/>
  <c r="E57" i="9" s="1"/>
  <c r="B57" i="9" s="1"/>
  <c r="F57" i="9"/>
  <c r="H56" i="9"/>
  <c r="E56" i="9" s="1"/>
  <c r="B56" i="9" s="1"/>
  <c r="G56" i="9"/>
  <c r="F56" i="9"/>
  <c r="H55" i="9"/>
  <c r="G55" i="9"/>
  <c r="F55" i="9"/>
  <c r="E55" i="9"/>
  <c r="B55" i="9" s="1"/>
  <c r="H54" i="9"/>
  <c r="G54" i="9"/>
  <c r="E54" i="9" s="1"/>
  <c r="F54" i="9"/>
  <c r="B54" i="9"/>
  <c r="H53" i="9"/>
  <c r="G53" i="9"/>
  <c r="F53" i="9"/>
  <c r="E53" i="9"/>
  <c r="B53" i="9" s="1"/>
  <c r="H52" i="9"/>
  <c r="E52" i="9" s="1"/>
  <c r="B52" i="9" s="1"/>
  <c r="G52" i="9"/>
  <c r="F52" i="9"/>
  <c r="H51" i="9"/>
  <c r="G51" i="9"/>
  <c r="E51" i="9" s="1"/>
  <c r="B51" i="9" s="1"/>
  <c r="F51" i="9"/>
  <c r="H50" i="9"/>
  <c r="G50" i="9"/>
  <c r="E50" i="9" s="1"/>
  <c r="B50" i="9" s="1"/>
  <c r="F50" i="9"/>
  <c r="H49" i="9"/>
  <c r="G49" i="9"/>
  <c r="E49" i="9" s="1"/>
  <c r="B49" i="9" s="1"/>
  <c r="F49" i="9"/>
  <c r="H48" i="9"/>
  <c r="E48" i="9" s="1"/>
  <c r="B48" i="9" s="1"/>
  <c r="G48" i="9"/>
  <c r="F48" i="9"/>
  <c r="H47" i="9"/>
  <c r="G47" i="9"/>
  <c r="F47" i="9"/>
  <c r="E47" i="9"/>
  <c r="B47" i="9" s="1"/>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I3" i="9"/>
  <c r="H3" i="9"/>
  <c r="G3" i="9"/>
  <c r="D101" i="8"/>
  <c r="D95" i="8"/>
  <c r="D90" i="8"/>
  <c r="D85" i="8"/>
  <c r="D80" i="8"/>
  <c r="D75" i="8"/>
  <c r="D70" i="8"/>
  <c r="D65" i="8"/>
  <c r="D60" i="8"/>
  <c r="D55" i="8"/>
  <c r="D50" i="8"/>
  <c r="D44" i="8"/>
  <c r="D36" i="8"/>
  <c r="D26" i="8"/>
  <c r="D24" i="8" s="1"/>
  <c r="D18" i="8"/>
  <c r="D8" i="8"/>
  <c r="D6" i="8"/>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F118" i="6" s="1"/>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D89" i="6" s="1"/>
  <c r="F89"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F249" i="5"/>
  <c r="F248" i="5"/>
  <c r="F247" i="5"/>
  <c r="E246" i="5"/>
  <c r="D246" i="5"/>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310" i="9" s="1"/>
  <c r="D198" i="5"/>
  <c r="F198" i="5" s="1"/>
  <c r="F197" i="5"/>
  <c r="F196" i="5"/>
  <c r="F195" i="5"/>
  <c r="F194" i="5"/>
  <c r="F193" i="5"/>
  <c r="F192" i="5"/>
  <c r="F191" i="5"/>
  <c r="E191" i="5"/>
  <c r="D191" i="5"/>
  <c r="D190" i="5" s="1"/>
  <c r="F189" i="5"/>
  <c r="F188" i="5"/>
  <c r="F187" i="5"/>
  <c r="F186" i="5"/>
  <c r="F185" i="5"/>
  <c r="F184" i="5"/>
  <c r="F183" i="5"/>
  <c r="F182" i="5"/>
  <c r="F181" i="5"/>
  <c r="E180" i="5"/>
  <c r="E177" i="5" s="1"/>
  <c r="H308" i="9" s="1"/>
  <c r="D180" i="5"/>
  <c r="F180" i="5"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D87" i="5"/>
  <c r="F87" i="5" s="1"/>
  <c r="F86" i="5"/>
  <c r="F85" i="5"/>
  <c r="F84" i="5"/>
  <c r="F83" i="5"/>
  <c r="F82" i="5"/>
  <c r="F81" i="5"/>
  <c r="F80" i="5"/>
  <c r="F79" i="5"/>
  <c r="E79" i="5"/>
  <c r="E78" i="5" s="1"/>
  <c r="D79" i="5"/>
  <c r="D78"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D625" i="4" s="1"/>
  <c r="F625"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D593" i="4" s="1"/>
  <c r="F593" i="4" s="1"/>
  <c r="F592" i="4"/>
  <c r="F591" i="4"/>
  <c r="E590" i="4"/>
  <c r="D590" i="4"/>
  <c r="F590" i="4" s="1"/>
  <c r="F589" i="4"/>
  <c r="F588" i="4"/>
  <c r="E587" i="4"/>
  <c r="D587" i="4"/>
  <c r="F587" i="4" s="1"/>
  <c r="F586" i="4"/>
  <c r="E585" i="4"/>
  <c r="E580" i="4" s="1"/>
  <c r="D585" i="4"/>
  <c r="F585" i="4" s="1"/>
  <c r="F584" i="4"/>
  <c r="F583" i="4"/>
  <c r="F582" i="4"/>
  <c r="F581" i="4"/>
  <c r="E581" i="4"/>
  <c r="D581" i="4"/>
  <c r="D580" i="4" s="1"/>
  <c r="F580" i="4" s="1"/>
  <c r="F579" i="4"/>
  <c r="F578" i="4"/>
  <c r="F577" i="4"/>
  <c r="E577" i="4"/>
  <c r="D577" i="4"/>
  <c r="F576" i="4"/>
  <c r="F575" i="4"/>
  <c r="E574" i="4"/>
  <c r="D574" i="4"/>
  <c r="D567" i="4" s="1"/>
  <c r="F567"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D529" i="4" s="1"/>
  <c r="F527" i="4"/>
  <c r="F526" i="4"/>
  <c r="F525" i="4"/>
  <c r="E525" i="4"/>
  <c r="D525" i="4"/>
  <c r="F524" i="4"/>
  <c r="F523" i="4"/>
  <c r="E522" i="4"/>
  <c r="D522" i="4"/>
  <c r="D515" i="4" s="1"/>
  <c r="F515"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F463" i="4"/>
  <c r="E463" i="4"/>
  <c r="D463" i="4"/>
  <c r="F462" i="4"/>
  <c r="F461"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20" i="4" s="1"/>
  <c r="E635" i="4" s="1"/>
  <c r="D421" i="4"/>
  <c r="F421" i="4" s="1"/>
  <c r="D420" i="4"/>
  <c r="E418" i="4"/>
  <c r="F418" i="4" s="1"/>
  <c r="D418" i="4"/>
  <c r="E417" i="4"/>
  <c r="D417" i="4"/>
  <c r="E416" i="4"/>
  <c r="D416" i="4"/>
  <c r="D643" i="4" s="1"/>
  <c r="F643" i="4" s="1"/>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E351" i="4" s="1"/>
  <c r="D356" i="4"/>
  <c r="F356"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E299" i="4" s="1"/>
  <c r="E298"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E152" i="4"/>
  <c r="F152" i="4" s="1"/>
  <c r="D152"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F128" i="4" s="1"/>
  <c r="D128" i="4"/>
  <c r="F127" i="4"/>
  <c r="F126" i="4"/>
  <c r="E125" i="4"/>
  <c r="E124"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E77" i="4"/>
  <c r="F77" i="4" s="1"/>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I31" i="3"/>
  <c r="H31" i="3"/>
  <c r="G31" i="3"/>
  <c r="B31" i="3"/>
  <c r="I30" i="3"/>
  <c r="H30" i="3"/>
  <c r="G30" i="3"/>
  <c r="B30" i="3"/>
  <c r="H29" i="3"/>
  <c r="G29" i="3"/>
  <c r="B29" i="3"/>
  <c r="I28"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G1577" i="1" s="1"/>
  <c r="C1576" i="1"/>
  <c r="H1576" i="1" s="1"/>
  <c r="G1575" i="1"/>
  <c r="C1575" i="1"/>
  <c r="H1575" i="1" s="1"/>
  <c r="C1574" i="1"/>
  <c r="H1573" i="1"/>
  <c r="G1573" i="1"/>
  <c r="C1573" i="1"/>
  <c r="H1572" i="1"/>
  <c r="G1572" i="1"/>
  <c r="C1572" i="1"/>
  <c r="C1571" i="1"/>
  <c r="H1571" i="1" s="1"/>
  <c r="C1570" i="1"/>
  <c r="H1569" i="1"/>
  <c r="G1569" i="1"/>
  <c r="C1569" i="1"/>
  <c r="H1568" i="1"/>
  <c r="G1568" i="1"/>
  <c r="C1568" i="1"/>
  <c r="C1567" i="1"/>
  <c r="H1567" i="1" s="1"/>
  <c r="C1566" i="1"/>
  <c r="H1565" i="1"/>
  <c r="G1565" i="1"/>
  <c r="C1565" i="1"/>
  <c r="H1564" i="1"/>
  <c r="G1564" i="1"/>
  <c r="C1564" i="1"/>
  <c r="C1563" i="1"/>
  <c r="H1563" i="1" s="1"/>
  <c r="C1562" i="1"/>
  <c r="C1561" i="1"/>
  <c r="H1561" i="1" s="1"/>
  <c r="C1560" i="1"/>
  <c r="H1560" i="1" s="1"/>
  <c r="G1559" i="1"/>
  <c r="C1559" i="1"/>
  <c r="H1559" i="1" s="1"/>
  <c r="C1558" i="1"/>
  <c r="H1557" i="1"/>
  <c r="G1557" i="1"/>
  <c r="C1557" i="1"/>
  <c r="H1556" i="1"/>
  <c r="G1556" i="1"/>
  <c r="C1556" i="1"/>
  <c r="C1555" i="1"/>
  <c r="H1555" i="1" s="1"/>
  <c r="C1554" i="1"/>
  <c r="H1553" i="1"/>
  <c r="G1553" i="1"/>
  <c r="C1553" i="1"/>
  <c r="H1552" i="1"/>
  <c r="G1552" i="1"/>
  <c r="C1552" i="1"/>
  <c r="C1551" i="1"/>
  <c r="H1551" i="1" s="1"/>
  <c r="C1550" i="1"/>
  <c r="H1549" i="1"/>
  <c r="G1549" i="1"/>
  <c r="C1549" i="1"/>
  <c r="H1548" i="1"/>
  <c r="G1548" i="1"/>
  <c r="C1548" i="1"/>
  <c r="C1547" i="1"/>
  <c r="H1547" i="1" s="1"/>
  <c r="C1546" i="1"/>
  <c r="H1545" i="1"/>
  <c r="G1545" i="1"/>
  <c r="C1545" i="1"/>
  <c r="H1544" i="1"/>
  <c r="G1544" i="1"/>
  <c r="C1544" i="1"/>
  <c r="G1543" i="1"/>
  <c r="C1543" i="1"/>
  <c r="H1543" i="1" s="1"/>
  <c r="C1542" i="1"/>
  <c r="H1541" i="1"/>
  <c r="G1541" i="1"/>
  <c r="C1541" i="1"/>
  <c r="H1540" i="1"/>
  <c r="G1540" i="1"/>
  <c r="C1540" i="1"/>
  <c r="C1539" i="1"/>
  <c r="H1539" i="1" s="1"/>
  <c r="C1538" i="1"/>
  <c r="H1537" i="1"/>
  <c r="G1537" i="1"/>
  <c r="C1537" i="1"/>
  <c r="C1536" i="1"/>
  <c r="G1536" i="1" s="1"/>
  <c r="C1535" i="1"/>
  <c r="H1535" i="1" s="1"/>
  <c r="C1534" i="1"/>
  <c r="H1533" i="1"/>
  <c r="G1533" i="1"/>
  <c r="C1533" i="1"/>
  <c r="H1532" i="1"/>
  <c r="G1532" i="1"/>
  <c r="C1532" i="1"/>
  <c r="C1531" i="1"/>
  <c r="H1531" i="1" s="1"/>
  <c r="C1530" i="1"/>
  <c r="H1529" i="1"/>
  <c r="G1529" i="1"/>
  <c r="C1529" i="1"/>
  <c r="H1528" i="1"/>
  <c r="G1528" i="1"/>
  <c r="C1528" i="1"/>
  <c r="G1527" i="1"/>
  <c r="C1527" i="1"/>
  <c r="H1527" i="1" s="1"/>
  <c r="C1526" i="1"/>
  <c r="H1525" i="1"/>
  <c r="G1525" i="1"/>
  <c r="C1525" i="1"/>
  <c r="C1523" i="1"/>
  <c r="H1523" i="1" s="1"/>
  <c r="C1522" i="1"/>
  <c r="H1521" i="1"/>
  <c r="G1521" i="1"/>
  <c r="C1521" i="1"/>
  <c r="H1520" i="1"/>
  <c r="G1520" i="1"/>
  <c r="C1520" i="1"/>
  <c r="C1519" i="1"/>
  <c r="H1519" i="1" s="1"/>
  <c r="H1516" i="1"/>
  <c r="G1516" i="1"/>
  <c r="C1516" i="1"/>
  <c r="C1515" i="1"/>
  <c r="H1515" i="1" s="1"/>
  <c r="C1514" i="1"/>
  <c r="H1513" i="1"/>
  <c r="G1513" i="1"/>
  <c r="C1513" i="1"/>
  <c r="H1512" i="1"/>
  <c r="G1512" i="1"/>
  <c r="C1512" i="1"/>
  <c r="C1511" i="1"/>
  <c r="H1511" i="1" s="1"/>
  <c r="C1510" i="1"/>
  <c r="C1509" i="1"/>
  <c r="H1509" i="1" s="1"/>
  <c r="H1508" i="1"/>
  <c r="G1508" i="1"/>
  <c r="C1508" i="1"/>
  <c r="C1507" i="1"/>
  <c r="H1507" i="1" s="1"/>
  <c r="C1506" i="1"/>
  <c r="H1505" i="1"/>
  <c r="G1505" i="1"/>
  <c r="C1505" i="1"/>
  <c r="C1504" i="1"/>
  <c r="H1504" i="1" s="1"/>
  <c r="C1503" i="1"/>
  <c r="H1503" i="1" s="1"/>
  <c r="C1502" i="1"/>
  <c r="C1501" i="1"/>
  <c r="G1501" i="1" s="1"/>
  <c r="H1500" i="1"/>
  <c r="G1500" i="1"/>
  <c r="C1500" i="1"/>
  <c r="C1499" i="1"/>
  <c r="H1499" i="1" s="1"/>
  <c r="C1498" i="1"/>
  <c r="H1497" i="1"/>
  <c r="G1497" i="1"/>
  <c r="C1497" i="1"/>
  <c r="H1496" i="1"/>
  <c r="G1496" i="1"/>
  <c r="C1496" i="1"/>
  <c r="C1495" i="1"/>
  <c r="H1495" i="1" s="1"/>
  <c r="C1494" i="1"/>
  <c r="H1493" i="1"/>
  <c r="G1493" i="1"/>
  <c r="C1493" i="1"/>
  <c r="C1492" i="1"/>
  <c r="H1492" i="1" s="1"/>
  <c r="C1491" i="1"/>
  <c r="H1491" i="1" s="1"/>
  <c r="C1490" i="1"/>
  <c r="H1489" i="1"/>
  <c r="G1489" i="1"/>
  <c r="C1489" i="1"/>
  <c r="H1488" i="1"/>
  <c r="G1488" i="1"/>
  <c r="C1488" i="1"/>
  <c r="G1487" i="1"/>
  <c r="C1487" i="1"/>
  <c r="H1487" i="1" s="1"/>
  <c r="C1486" i="1"/>
  <c r="C1485" i="1"/>
  <c r="H1485" i="1" s="1"/>
  <c r="C1484" i="1"/>
  <c r="G1484" i="1" s="1"/>
  <c r="C1483" i="1"/>
  <c r="H1483" i="1" s="1"/>
  <c r="C1482" i="1"/>
  <c r="C1481" i="1"/>
  <c r="H1481" i="1" s="1"/>
  <c r="H1480" i="1"/>
  <c r="G1480" i="1"/>
  <c r="C1480" i="1"/>
  <c r="H1479" i="1"/>
  <c r="D1479" i="1"/>
  <c r="C1479" i="1"/>
  <c r="D1478" i="1"/>
  <c r="J1478" i="1" s="1"/>
  <c r="C1478" i="1"/>
  <c r="H1477" i="1"/>
  <c r="D1477" i="1"/>
  <c r="C1477" i="1"/>
  <c r="D1476" i="1"/>
  <c r="J1476" i="1" s="1"/>
  <c r="C1476" i="1"/>
  <c r="D1475" i="1"/>
  <c r="G1475" i="1" s="1"/>
  <c r="C1475" i="1"/>
  <c r="H1475" i="1" s="1"/>
  <c r="D1474" i="1"/>
  <c r="C1474" i="1"/>
  <c r="D1473" i="1"/>
  <c r="G1473" i="1" s="1"/>
  <c r="I1473" i="1" s="1"/>
  <c r="C1473" i="1"/>
  <c r="H1473" i="1" s="1"/>
  <c r="D1472" i="1"/>
  <c r="C1472" i="1"/>
  <c r="D1471" i="1"/>
  <c r="G1471" i="1" s="1"/>
  <c r="I1471" i="1" s="1"/>
  <c r="C1471" i="1"/>
  <c r="H1471" i="1" s="1"/>
  <c r="D1470" i="1"/>
  <c r="G1470" i="1" s="1"/>
  <c r="C1470" i="1"/>
  <c r="H1470" i="1" s="1"/>
  <c r="G1469" i="1"/>
  <c r="D1469" i="1"/>
  <c r="C1469" i="1"/>
  <c r="H1469" i="1" s="1"/>
  <c r="H1468" i="1"/>
  <c r="D1468" i="1"/>
  <c r="C1468" i="1"/>
  <c r="J1467" i="1"/>
  <c r="G1467" i="1"/>
  <c r="I1467" i="1" s="1"/>
  <c r="D1467" i="1"/>
  <c r="C1467" i="1"/>
  <c r="H1467" i="1" s="1"/>
  <c r="H1466" i="1"/>
  <c r="D1466" i="1"/>
  <c r="C1466" i="1"/>
  <c r="J1465" i="1"/>
  <c r="G1465" i="1"/>
  <c r="I1465" i="1" s="1"/>
  <c r="D1465" i="1"/>
  <c r="C1465" i="1"/>
  <c r="H1465" i="1" s="1"/>
  <c r="H1464" i="1"/>
  <c r="D1464" i="1"/>
  <c r="C1464" i="1"/>
  <c r="J1463" i="1"/>
  <c r="G1463" i="1"/>
  <c r="I1463" i="1" s="1"/>
  <c r="D1463" i="1"/>
  <c r="C1463" i="1"/>
  <c r="H1463" i="1" s="1"/>
  <c r="H1462" i="1"/>
  <c r="D1462" i="1"/>
  <c r="C1462" i="1"/>
  <c r="J1462" i="1" s="1"/>
  <c r="H1461" i="1"/>
  <c r="D1461" i="1"/>
  <c r="C1461" i="1"/>
  <c r="G1461" i="1" s="1"/>
  <c r="D1460" i="1"/>
  <c r="C1460" i="1"/>
  <c r="H1460" i="1" s="1"/>
  <c r="H1459" i="1"/>
  <c r="G1459" i="1"/>
  <c r="I1459" i="1" s="1"/>
  <c r="D1459" i="1"/>
  <c r="C1459" i="1"/>
  <c r="J1459" i="1" s="1"/>
  <c r="G1458" i="1"/>
  <c r="I1458" i="1" s="1"/>
  <c r="D1458" i="1"/>
  <c r="C1458" i="1"/>
  <c r="H1458" i="1" s="1"/>
  <c r="H1457" i="1"/>
  <c r="D1457" i="1"/>
  <c r="C1457" i="1"/>
  <c r="J1457" i="1" s="1"/>
  <c r="D1456" i="1"/>
  <c r="C1456" i="1"/>
  <c r="H1456" i="1" s="1"/>
  <c r="D1455" i="1"/>
  <c r="H1455" i="1" s="1"/>
  <c r="C1455" i="1"/>
  <c r="D1454" i="1"/>
  <c r="H1454" i="1" s="1"/>
  <c r="C1454" i="1"/>
  <c r="D1453" i="1"/>
  <c r="H1453" i="1" s="1"/>
  <c r="C1453" i="1"/>
  <c r="G1452" i="1"/>
  <c r="I1452" i="1" s="1"/>
  <c r="D1452" i="1"/>
  <c r="C1452" i="1"/>
  <c r="H1452" i="1" s="1"/>
  <c r="H1451" i="1"/>
  <c r="D1451" i="1"/>
  <c r="C1451" i="1"/>
  <c r="J1451" i="1" s="1"/>
  <c r="D1450" i="1"/>
  <c r="C1450" i="1"/>
  <c r="H1450" i="1" s="1"/>
  <c r="H1449" i="1"/>
  <c r="G1449" i="1"/>
  <c r="I1449" i="1" s="1"/>
  <c r="D1449" i="1"/>
  <c r="C1449" i="1"/>
  <c r="J1449" i="1" s="1"/>
  <c r="G1448" i="1"/>
  <c r="I1448" i="1" s="1"/>
  <c r="D1448" i="1"/>
  <c r="C1448" i="1"/>
  <c r="H1448" i="1" s="1"/>
  <c r="H1447" i="1"/>
  <c r="D1447" i="1"/>
  <c r="C1447" i="1"/>
  <c r="J1447" i="1" s="1"/>
  <c r="D1446" i="1"/>
  <c r="H1446" i="1" s="1"/>
  <c r="C1446" i="1"/>
  <c r="H1445" i="1"/>
  <c r="G1445" i="1"/>
  <c r="D1445" i="1"/>
  <c r="C1445" i="1"/>
  <c r="J1445" i="1" s="1"/>
  <c r="D1444" i="1"/>
  <c r="C1444" i="1"/>
  <c r="G1444" i="1" s="1"/>
  <c r="H1443" i="1"/>
  <c r="G1443" i="1"/>
  <c r="I1443" i="1" s="1"/>
  <c r="D1443" i="1"/>
  <c r="C1443" i="1"/>
  <c r="J1443" i="1" s="1"/>
  <c r="D1442" i="1"/>
  <c r="C1442" i="1"/>
  <c r="G1442" i="1" s="1"/>
  <c r="H1441" i="1"/>
  <c r="G1441" i="1"/>
  <c r="I1441" i="1" s="1"/>
  <c r="D1441" i="1"/>
  <c r="C1441" i="1"/>
  <c r="J1441" i="1" s="1"/>
  <c r="D1440" i="1"/>
  <c r="C1440" i="1"/>
  <c r="G1440" i="1" s="1"/>
  <c r="H1439" i="1"/>
  <c r="G1439" i="1"/>
  <c r="I1439" i="1" s="1"/>
  <c r="D1439" i="1"/>
  <c r="C1439" i="1"/>
  <c r="J1439" i="1" s="1"/>
  <c r="H1438" i="1"/>
  <c r="G1438" i="1"/>
  <c r="D1438" i="1"/>
  <c r="C1438" i="1"/>
  <c r="H1437" i="1"/>
  <c r="G1437" i="1"/>
  <c r="D1437" i="1"/>
  <c r="C1437" i="1"/>
  <c r="C1436" i="1"/>
  <c r="D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D1414" i="1"/>
  <c r="H1414" i="1" s="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H1275" i="1"/>
  <c r="G1275" i="1"/>
  <c r="D1275" i="1"/>
  <c r="C1275" i="1"/>
  <c r="D1274" i="1"/>
  <c r="C1274" i="1"/>
  <c r="H1274" i="1" s="1"/>
  <c r="D1273" i="1"/>
  <c r="C1273" i="1"/>
  <c r="H1273" i="1" s="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C1245" i="1"/>
  <c r="H1245" i="1" s="1"/>
  <c r="D1244" i="1"/>
  <c r="H1244" i="1" s="1"/>
  <c r="C1244" i="1"/>
  <c r="H1243" i="1"/>
  <c r="G1243" i="1"/>
  <c r="D1243" i="1"/>
  <c r="C1243" i="1"/>
  <c r="H1242" i="1"/>
  <c r="G1242" i="1"/>
  <c r="D1242" i="1"/>
  <c r="C1242" i="1"/>
  <c r="H1241" i="1"/>
  <c r="G1241" i="1"/>
  <c r="D1241" i="1"/>
  <c r="C1241" i="1"/>
  <c r="D1240" i="1"/>
  <c r="H1240" i="1" s="1"/>
  <c r="C1240" i="1"/>
  <c r="H1239" i="1"/>
  <c r="G1239" i="1"/>
  <c r="D1239" i="1"/>
  <c r="C1239" i="1"/>
  <c r="H1238" i="1"/>
  <c r="G1238" i="1"/>
  <c r="D1238" i="1"/>
  <c r="C1238" i="1"/>
  <c r="D1237" i="1"/>
  <c r="C1237" i="1"/>
  <c r="H1237" i="1" s="1"/>
  <c r="D1236" i="1"/>
  <c r="C1236" i="1"/>
  <c r="C1235" i="1"/>
  <c r="D1234" i="1"/>
  <c r="H1234" i="1" s="1"/>
  <c r="C1234" i="1"/>
  <c r="D1233" i="1"/>
  <c r="H1233" i="1" s="1"/>
  <c r="C1233" i="1"/>
  <c r="D1232" i="1"/>
  <c r="C1232" i="1"/>
  <c r="H1232" i="1" s="1"/>
  <c r="D1231" i="1"/>
  <c r="G1231" i="1" s="1"/>
  <c r="C1231" i="1"/>
  <c r="D1230" i="1"/>
  <c r="G1230" i="1" s="1"/>
  <c r="C1230" i="1"/>
  <c r="D1229" i="1"/>
  <c r="C1229" i="1"/>
  <c r="D1228" i="1"/>
  <c r="C1228" i="1"/>
  <c r="D1227" i="1"/>
  <c r="C1227" i="1"/>
  <c r="D1226" i="1"/>
  <c r="H1226" i="1" s="1"/>
  <c r="C1226" i="1"/>
  <c r="D1225" i="1"/>
  <c r="C1225" i="1"/>
  <c r="D1224" i="1"/>
  <c r="C1224" i="1"/>
  <c r="D1223" i="1"/>
  <c r="C1223" i="1"/>
  <c r="D1221" i="1"/>
  <c r="C1221" i="1"/>
  <c r="H1221" i="1" s="1"/>
  <c r="D1220" i="1"/>
  <c r="G1220" i="1" s="1"/>
  <c r="C1220" i="1"/>
  <c r="H1220" i="1" s="1"/>
  <c r="D1219" i="1"/>
  <c r="C1219" i="1"/>
  <c r="H1219" i="1" s="1"/>
  <c r="D1218" i="1"/>
  <c r="C1218" i="1"/>
  <c r="H1218" i="1" s="1"/>
  <c r="D1217" i="1"/>
  <c r="C1217" i="1"/>
  <c r="H1217" i="1" s="1"/>
  <c r="D1216" i="1"/>
  <c r="C1216" i="1"/>
  <c r="H1216" i="1" s="1"/>
  <c r="C1215" i="1"/>
  <c r="D1213" i="1"/>
  <c r="C1213" i="1"/>
  <c r="H1213" i="1" s="1"/>
  <c r="D1212" i="1"/>
  <c r="H1212" i="1" s="1"/>
  <c r="C1212"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D1165" i="1"/>
  <c r="C1165" i="1"/>
  <c r="H1165" i="1" s="1"/>
  <c r="H1164" i="1"/>
  <c r="G1164" i="1"/>
  <c r="D1164" i="1"/>
  <c r="C1164" i="1"/>
  <c r="H1163" i="1"/>
  <c r="G1163" i="1"/>
  <c r="D1163" i="1"/>
  <c r="C1163" i="1"/>
  <c r="H1162" i="1"/>
  <c r="G1162" i="1"/>
  <c r="D1162" i="1"/>
  <c r="C1162" i="1"/>
  <c r="H1161" i="1"/>
  <c r="G1161" i="1"/>
  <c r="D1161" i="1"/>
  <c r="C1161" i="1"/>
  <c r="D1160" i="1"/>
  <c r="C1160" i="1"/>
  <c r="H1159" i="1"/>
  <c r="G1159" i="1"/>
  <c r="D1159" i="1"/>
  <c r="C1159" i="1"/>
  <c r="H1158" i="1"/>
  <c r="G1158" i="1"/>
  <c r="D1158" i="1"/>
  <c r="C1158" i="1"/>
  <c r="D1157" i="1"/>
  <c r="C1157" i="1"/>
  <c r="D1156" i="1"/>
  <c r="C1156" i="1"/>
  <c r="D1155" i="1"/>
  <c r="C1155" i="1"/>
  <c r="H1155" i="1" s="1"/>
  <c r="D1154" i="1"/>
  <c r="D1151" i="1"/>
  <c r="C1151" i="1"/>
  <c r="H1151" i="1" s="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3" i="1"/>
  <c r="G1063" i="1"/>
  <c r="D1063" i="1"/>
  <c r="C1063" i="1"/>
  <c r="H1062" i="1"/>
  <c r="G1062" i="1"/>
  <c r="D1062" i="1"/>
  <c r="C1062" i="1"/>
  <c r="D1061" i="1"/>
  <c r="C1061" i="1"/>
  <c r="H1060" i="1"/>
  <c r="G1060" i="1"/>
  <c r="D1060" i="1"/>
  <c r="C1060" i="1"/>
  <c r="H1059" i="1"/>
  <c r="G1059" i="1"/>
  <c r="D1059" i="1"/>
  <c r="C1059" i="1"/>
  <c r="H1058" i="1"/>
  <c r="G1058" i="1"/>
  <c r="D1058" i="1"/>
  <c r="C1058" i="1"/>
  <c r="H1057" i="1"/>
  <c r="G1057" i="1"/>
  <c r="D1057" i="1"/>
  <c r="C1057" i="1"/>
  <c r="D1056" i="1"/>
  <c r="C1056" i="1"/>
  <c r="H1055" i="1"/>
  <c r="G1055" i="1"/>
  <c r="D1055" i="1"/>
  <c r="C1055" i="1"/>
  <c r="D1054" i="1"/>
  <c r="C1054" i="1"/>
  <c r="H1053" i="1"/>
  <c r="G1053" i="1"/>
  <c r="D1053" i="1"/>
  <c r="C1053" i="1"/>
  <c r="D1052" i="1"/>
  <c r="G1052" i="1" s="1"/>
  <c r="C1052" i="1"/>
  <c r="H1051" i="1"/>
  <c r="G1051" i="1"/>
  <c r="D1051" i="1"/>
  <c r="C1051" i="1"/>
  <c r="D1050" i="1"/>
  <c r="C1050" i="1"/>
  <c r="H1050" i="1" s="1"/>
  <c r="H1049" i="1"/>
  <c r="G1049" i="1"/>
  <c r="D1049" i="1"/>
  <c r="C1049"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D1036" i="1"/>
  <c r="C1036" i="1"/>
  <c r="D1035" i="1"/>
  <c r="C1035" i="1"/>
  <c r="D1034" i="1"/>
  <c r="C1034" i="1"/>
  <c r="H1034" i="1" s="1"/>
  <c r="D1033" i="1"/>
  <c r="C1033" i="1"/>
  <c r="H1033" i="1" s="1"/>
  <c r="D1032" i="1"/>
  <c r="C1032" i="1"/>
  <c r="H1031" i="1"/>
  <c r="G1031" i="1"/>
  <c r="D1031" i="1"/>
  <c r="C1031" i="1"/>
  <c r="D1030" i="1"/>
  <c r="C1030" i="1"/>
  <c r="H1030" i="1" s="1"/>
  <c r="H1029" i="1"/>
  <c r="G1029" i="1"/>
  <c r="D1029" i="1"/>
  <c r="C1029" i="1"/>
  <c r="D1028" i="1"/>
  <c r="C1028" i="1"/>
  <c r="H1028" i="1" s="1"/>
  <c r="H1027" i="1"/>
  <c r="G1027" i="1"/>
  <c r="D1027" i="1"/>
  <c r="C1027" i="1"/>
  <c r="H1026" i="1"/>
  <c r="G1026" i="1"/>
  <c r="D1026" i="1"/>
  <c r="C1026" i="1"/>
  <c r="D1025" i="1"/>
  <c r="C1025" i="1"/>
  <c r="H1024" i="1"/>
  <c r="G1024" i="1"/>
  <c r="D1024" i="1"/>
  <c r="C1024" i="1"/>
  <c r="D1023" i="1"/>
  <c r="C1023" i="1"/>
  <c r="H1023" i="1" s="1"/>
  <c r="H1022" i="1"/>
  <c r="G1022" i="1"/>
  <c r="D1022" i="1"/>
  <c r="C1022" i="1"/>
  <c r="H1021" i="1"/>
  <c r="G1021" i="1"/>
  <c r="D1021" i="1"/>
  <c r="C1021" i="1"/>
  <c r="H1020" i="1"/>
  <c r="G1020" i="1"/>
  <c r="D1020" i="1"/>
  <c r="C1020" i="1"/>
  <c r="H1019" i="1"/>
  <c r="G1019" i="1"/>
  <c r="D1019" i="1"/>
  <c r="C1019" i="1"/>
  <c r="D1018" i="1"/>
  <c r="C1018" i="1"/>
  <c r="H1017" i="1"/>
  <c r="G1017" i="1"/>
  <c r="D1017" i="1"/>
  <c r="C1017" i="1"/>
  <c r="H1016" i="1"/>
  <c r="G1016" i="1"/>
  <c r="D1016" i="1"/>
  <c r="C1016" i="1"/>
  <c r="H1015" i="1"/>
  <c r="G1015" i="1"/>
  <c r="D1015" i="1"/>
  <c r="C1015" i="1"/>
  <c r="D1014" i="1"/>
  <c r="C1014"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G1005" i="1"/>
  <c r="D1005" i="1"/>
  <c r="C1005" i="1"/>
  <c r="D1004" i="1"/>
  <c r="C1004" i="1"/>
  <c r="D1003" i="1"/>
  <c r="C1003" i="1"/>
  <c r="D1002" i="1"/>
  <c r="G1002" i="1" s="1"/>
  <c r="C1002" i="1"/>
  <c r="D1001" i="1"/>
  <c r="G1001" i="1" s="1"/>
  <c r="C1001" i="1"/>
  <c r="D1000" i="1"/>
  <c r="G1000" i="1" s="1"/>
  <c r="C1000" i="1"/>
  <c r="D999" i="1"/>
  <c r="G999" i="1" s="1"/>
  <c r="C999" i="1"/>
  <c r="D998" i="1"/>
  <c r="G998" i="1" s="1"/>
  <c r="C998" i="1"/>
  <c r="D997" i="1"/>
  <c r="C997" i="1"/>
  <c r="D996" i="1"/>
  <c r="G996" i="1" s="1"/>
  <c r="C996" i="1"/>
  <c r="H995" i="1"/>
  <c r="G995" i="1"/>
  <c r="D995" i="1"/>
  <c r="C995" i="1"/>
  <c r="H994" i="1"/>
  <c r="G994" i="1"/>
  <c r="D994" i="1"/>
  <c r="C994" i="1"/>
  <c r="D993" i="1"/>
  <c r="C993" i="1"/>
  <c r="G993" i="1" s="1"/>
  <c r="H992" i="1"/>
  <c r="G992" i="1"/>
  <c r="D992" i="1"/>
  <c r="C992" i="1"/>
  <c r="D991" i="1"/>
  <c r="C991" i="1"/>
  <c r="H989" i="1"/>
  <c r="G989" i="1"/>
  <c r="D989" i="1"/>
  <c r="C989" i="1"/>
  <c r="H988" i="1"/>
  <c r="G988" i="1"/>
  <c r="D988" i="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D810" i="1"/>
  <c r="G810" i="1" s="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G716" i="1"/>
  <c r="D716" i="1"/>
  <c r="H716" i="1" s="1"/>
  <c r="C716" i="1"/>
  <c r="D715" i="1"/>
  <c r="H715" i="1" s="1"/>
  <c r="C715" i="1"/>
  <c r="H714" i="1"/>
  <c r="G714" i="1"/>
  <c r="D714" i="1"/>
  <c r="C714" i="1"/>
  <c r="D713" i="1"/>
  <c r="H713" i="1" s="1"/>
  <c r="C713" i="1"/>
  <c r="H712" i="1"/>
  <c r="G712" i="1"/>
  <c r="D712" i="1"/>
  <c r="C712" i="1"/>
  <c r="D711" i="1"/>
  <c r="H711" i="1" s="1"/>
  <c r="C711" i="1"/>
  <c r="D710" i="1"/>
  <c r="H710" i="1" s="1"/>
  <c r="C710" i="1"/>
  <c r="G709"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D644" i="1"/>
  <c r="H644" i="1" s="1"/>
  <c r="C644" i="1"/>
  <c r="D643" i="1"/>
  <c r="G643" i="1" s="1"/>
  <c r="C643" i="1"/>
  <c r="G642" i="1"/>
  <c r="D642" i="1"/>
  <c r="H642" i="1" s="1"/>
  <c r="C642" i="1"/>
  <c r="D641" i="1"/>
  <c r="H641" i="1" s="1"/>
  <c r="C641" i="1"/>
  <c r="C638" i="1"/>
  <c r="C637" i="1"/>
  <c r="H632" i="1"/>
  <c r="G632" i="1"/>
  <c r="D632" i="1"/>
  <c r="C632" i="1"/>
  <c r="G631" i="1"/>
  <c r="D631" i="1"/>
  <c r="H631" i="1" s="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4" i="1"/>
  <c r="G414" i="1"/>
  <c r="D414" i="1"/>
  <c r="C414" i="1"/>
  <c r="D413" i="1"/>
  <c r="G413" i="1" s="1"/>
  <c r="C413" i="1"/>
  <c r="D412" i="1"/>
  <c r="H412" i="1" s="1"/>
  <c r="C412" i="1"/>
  <c r="D411" i="1"/>
  <c r="H411" i="1" s="1"/>
  <c r="C411" i="1"/>
  <c r="D406" i="1"/>
  <c r="H406" i="1" s="1"/>
  <c r="C406" i="1"/>
  <c r="D405" i="1"/>
  <c r="H405" i="1" s="1"/>
  <c r="C405" i="1"/>
  <c r="D404" i="1"/>
  <c r="H404" i="1" s="1"/>
  <c r="C404"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D369" i="1"/>
  <c r="H369" i="1" s="1"/>
  <c r="C369" i="1"/>
  <c r="D368" i="1"/>
  <c r="H368" i="1" s="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H292" i="1" s="1"/>
  <c r="C292" i="1"/>
  <c r="D291" i="1"/>
  <c r="H291" i="1" s="1"/>
  <c r="C291" i="1"/>
  <c r="D290" i="1"/>
  <c r="G290" i="1" s="1"/>
  <c r="C290" i="1"/>
  <c r="G289"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D261" i="1"/>
  <c r="H261" i="1" s="1"/>
  <c r="C261" i="1"/>
  <c r="D260" i="1"/>
  <c r="H260" i="1" s="1"/>
  <c r="C260" i="1"/>
  <c r="H258" i="1"/>
  <c r="G258" i="1"/>
  <c r="D258" i="1"/>
  <c r="C258" i="1"/>
  <c r="H257" i="1"/>
  <c r="G257" i="1"/>
  <c r="D257" i="1"/>
  <c r="C257" i="1"/>
  <c r="D256" i="1"/>
  <c r="G256" i="1" s="1"/>
  <c r="C256"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G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D190" i="1"/>
  <c r="H190" i="1" s="1"/>
  <c r="C190" i="1"/>
  <c r="D189" i="1"/>
  <c r="H189" i="1" s="1"/>
  <c r="C189" i="1"/>
  <c r="D188" i="1"/>
  <c r="H188" i="1" s="1"/>
  <c r="C188" i="1"/>
  <c r="D187" i="1"/>
  <c r="H187" i="1" s="1"/>
  <c r="C187" i="1"/>
  <c r="H186" i="1"/>
  <c r="G186" i="1"/>
  <c r="D186" i="1"/>
  <c r="C186" i="1"/>
  <c r="D185" i="1"/>
  <c r="H185" i="1" s="1"/>
  <c r="C185" i="1"/>
  <c r="H184" i="1"/>
  <c r="D184" i="1"/>
  <c r="G184" i="1" s="1"/>
  <c r="C184" i="1"/>
  <c r="D183" i="1"/>
  <c r="H183" i="1" s="1"/>
  <c r="C183" i="1"/>
  <c r="D182" i="1"/>
  <c r="H182" i="1" s="1"/>
  <c r="C182" i="1"/>
  <c r="D181" i="1"/>
  <c r="H181" i="1" s="1"/>
  <c r="C181" i="1"/>
  <c r="D180" i="1"/>
  <c r="G180" i="1" s="1"/>
  <c r="C180" i="1"/>
  <c r="G179" i="1"/>
  <c r="D179" i="1"/>
  <c r="H179" i="1" s="1"/>
  <c r="C179" i="1"/>
  <c r="D178" i="1"/>
  <c r="H178" i="1" s="1"/>
  <c r="C178" i="1"/>
  <c r="D177" i="1"/>
  <c r="H177" i="1" s="1"/>
  <c r="C177" i="1"/>
  <c r="H176" i="1"/>
  <c r="G176" i="1"/>
  <c r="D176" i="1"/>
  <c r="C176" i="1"/>
  <c r="D175" i="1"/>
  <c r="H175" i="1" s="1"/>
  <c r="C175" i="1"/>
  <c r="D174" i="1"/>
  <c r="H174" i="1" s="1"/>
  <c r="C174" i="1"/>
  <c r="D173" i="1"/>
  <c r="H173" i="1" s="1"/>
  <c r="C173" i="1"/>
  <c r="D172" i="1"/>
  <c r="H172" i="1" s="1"/>
  <c r="C172" i="1"/>
  <c r="H171" i="1"/>
  <c r="G171" i="1"/>
  <c r="D171" i="1"/>
  <c r="C171" i="1"/>
  <c r="D170" i="1"/>
  <c r="H170" i="1" s="1"/>
  <c r="C170" i="1"/>
  <c r="D169" i="1"/>
  <c r="H169" i="1" s="1"/>
  <c r="C169" i="1"/>
  <c r="D168" i="1"/>
  <c r="H168" i="1" s="1"/>
  <c r="C168" i="1"/>
  <c r="D167" i="1"/>
  <c r="H167" i="1" s="1"/>
  <c r="C167" i="1"/>
  <c r="D166" i="1"/>
  <c r="H166" i="1" s="1"/>
  <c r="C166" i="1"/>
  <c r="D165" i="1"/>
  <c r="H165" i="1" s="1"/>
  <c r="C165" i="1"/>
  <c r="H164" i="1"/>
  <c r="G164" i="1"/>
  <c r="D164" i="1"/>
  <c r="C164" i="1"/>
  <c r="D163" i="1"/>
  <c r="H163" i="1" s="1"/>
  <c r="C163" i="1"/>
  <c r="D162" i="1"/>
  <c r="H162" i="1" s="1"/>
  <c r="C162" i="1"/>
  <c r="D161" i="1"/>
  <c r="H161" i="1" s="1"/>
  <c r="C161" i="1"/>
  <c r="D160" i="1"/>
  <c r="H160" i="1" s="1"/>
  <c r="C160" i="1"/>
  <c r="H158" i="1"/>
  <c r="G158" i="1"/>
  <c r="D158" i="1"/>
  <c r="C158" i="1"/>
  <c r="D157" i="1"/>
  <c r="H157" i="1" s="1"/>
  <c r="C157" i="1"/>
  <c r="H156" i="1"/>
  <c r="G156" i="1"/>
  <c r="D156" i="1"/>
  <c r="C156" i="1"/>
  <c r="D155" i="1"/>
  <c r="H155" i="1" s="1"/>
  <c r="C155" i="1"/>
  <c r="G154" i="1"/>
  <c r="D154" i="1"/>
  <c r="H154" i="1" s="1"/>
  <c r="C154" i="1"/>
  <c r="H153" i="1"/>
  <c r="G153" i="1"/>
  <c r="D153" i="1"/>
  <c r="C153" i="1"/>
  <c r="H152" i="1"/>
  <c r="G152" i="1"/>
  <c r="D152" i="1"/>
  <c r="C152" i="1"/>
  <c r="H151" i="1"/>
  <c r="G151" i="1"/>
  <c r="D151" i="1"/>
  <c r="C151" i="1"/>
  <c r="D150" i="1"/>
  <c r="G150" i="1" s="1"/>
  <c r="C150" i="1"/>
  <c r="D149" i="1"/>
  <c r="G149" i="1" s="1"/>
  <c r="C149" i="1"/>
  <c r="D148" i="1"/>
  <c r="G148"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G132" i="1" s="1"/>
  <c r="C132" i="1"/>
  <c r="D131" i="1"/>
  <c r="H131" i="1" s="1"/>
  <c r="C131" i="1"/>
  <c r="D130" i="1"/>
  <c r="H130" i="1" s="1"/>
  <c r="C130" i="1"/>
  <c r="H128" i="1"/>
  <c r="G128" i="1"/>
  <c r="D128" i="1"/>
  <c r="C128" i="1"/>
  <c r="H127" i="1"/>
  <c r="G127" i="1"/>
  <c r="D127" i="1"/>
  <c r="C127" i="1"/>
  <c r="H126" i="1"/>
  <c r="D126" i="1"/>
  <c r="G126" i="1" s="1"/>
  <c r="C126" i="1"/>
  <c r="D125" i="1"/>
  <c r="H125" i="1" s="1"/>
  <c r="C125" i="1"/>
  <c r="D124" i="1"/>
  <c r="H124" i="1" s="1"/>
  <c r="C124" i="1"/>
  <c r="D123" i="1"/>
  <c r="G123" i="1" s="1"/>
  <c r="C123" i="1"/>
  <c r="H122" i="1"/>
  <c r="G122" i="1"/>
  <c r="D122" i="1"/>
  <c r="C122"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C78" i="1"/>
  <c r="H77" i="1"/>
  <c r="G77" i="1"/>
  <c r="D77" i="1"/>
  <c r="C77" i="1"/>
  <c r="G76" i="1"/>
  <c r="D76" i="1"/>
  <c r="H76" i="1" s="1"/>
  <c r="C76" i="1"/>
  <c r="H75" i="1"/>
  <c r="G75" i="1"/>
  <c r="D75" i="1"/>
  <c r="C75" i="1"/>
  <c r="D74" i="1"/>
  <c r="H74" i="1" s="1"/>
  <c r="C74" i="1"/>
  <c r="D73" i="1"/>
  <c r="H73" i="1" s="1"/>
  <c r="C73" i="1"/>
  <c r="H72" i="1"/>
  <c r="G72" i="1"/>
  <c r="D72" i="1"/>
  <c r="C72" i="1"/>
  <c r="D71" i="1"/>
  <c r="G71" i="1" s="1"/>
  <c r="C71" i="1"/>
  <c r="D70" i="1"/>
  <c r="G70" i="1" s="1"/>
  <c r="C70" i="1"/>
  <c r="H69" i="1"/>
  <c r="G69" i="1"/>
  <c r="D69" i="1"/>
  <c r="C69" i="1"/>
  <c r="H68" i="1"/>
  <c r="G68" i="1"/>
  <c r="D68" i="1"/>
  <c r="C68" i="1"/>
  <c r="H67" i="1"/>
  <c r="G67" i="1"/>
  <c r="D67" i="1"/>
  <c r="C67" i="1"/>
  <c r="D66" i="1"/>
  <c r="G66" i="1" s="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03" i="9" l="1"/>
  <c r="B303" i="9" s="1"/>
  <c r="H1211" i="1"/>
  <c r="G1212" i="1"/>
  <c r="G1234" i="1"/>
  <c r="G1233" i="1"/>
  <c r="H1231" i="1"/>
  <c r="G1244" i="1"/>
  <c r="G1240" i="1"/>
  <c r="G1266" i="1"/>
  <c r="G1264" i="1"/>
  <c r="G1013" i="1"/>
  <c r="H1018" i="1"/>
  <c r="G1229" i="1"/>
  <c r="D245" i="5"/>
  <c r="C1222" i="1" s="1"/>
  <c r="G1222" i="1" s="1"/>
  <c r="H1230" i="1"/>
  <c r="E245" i="5"/>
  <c r="D1222" i="1" s="1"/>
  <c r="F250" i="5"/>
  <c r="G1226" i="1"/>
  <c r="H1224" i="1"/>
  <c r="E287" i="9"/>
  <c r="B287" i="9" s="1"/>
  <c r="G1414" i="1"/>
  <c r="G1453" i="1"/>
  <c r="G1454" i="1"/>
  <c r="G1455" i="1"/>
  <c r="I1455" i="1" s="1"/>
  <c r="J1455" i="1"/>
  <c r="E32" i="9"/>
  <c r="B32" i="9" s="1"/>
  <c r="F215" i="9"/>
  <c r="B215" i="9" s="1"/>
  <c r="H1577" i="1"/>
  <c r="G1561" i="1"/>
  <c r="G1560" i="1"/>
  <c r="H1536" i="1"/>
  <c r="D49" i="8"/>
  <c r="C1524" i="1" s="1"/>
  <c r="G1580" i="1"/>
  <c r="G1576" i="1"/>
  <c r="G1509" i="1"/>
  <c r="G1504" i="1"/>
  <c r="G1503" i="1"/>
  <c r="H1501" i="1"/>
  <c r="G1492" i="1"/>
  <c r="G1485" i="1"/>
  <c r="H1484" i="1"/>
  <c r="G1481" i="1"/>
  <c r="G292" i="1"/>
  <c r="G406" i="1"/>
  <c r="B275" i="9"/>
  <c r="E296" i="9"/>
  <c r="B296" i="9" s="1"/>
  <c r="E301" i="9"/>
  <c r="B301" i="9" s="1"/>
  <c r="E294" i="9"/>
  <c r="B294" i="9" s="1"/>
  <c r="E300" i="9"/>
  <c r="B300" i="9" s="1"/>
  <c r="G715" i="1"/>
  <c r="G713" i="1"/>
  <c r="G711" i="1"/>
  <c r="G710" i="1"/>
  <c r="G703" i="1"/>
  <c r="G687" i="1"/>
  <c r="G670" i="1"/>
  <c r="G668" i="1"/>
  <c r="G644" i="1"/>
  <c r="H643" i="1"/>
  <c r="G645" i="1"/>
  <c r="G641" i="1"/>
  <c r="G405" i="1"/>
  <c r="E643" i="4"/>
  <c r="D637" i="1" s="1"/>
  <c r="G637" i="1" s="1"/>
  <c r="G404" i="1"/>
  <c r="F402" i="4"/>
  <c r="G397" i="1"/>
  <c r="G398" i="1"/>
  <c r="G378" i="1"/>
  <c r="G379" i="1"/>
  <c r="F383" i="4"/>
  <c r="G369" i="1"/>
  <c r="E363" i="4"/>
  <c r="G368" i="1"/>
  <c r="G364" i="1"/>
  <c r="G365" i="1"/>
  <c r="G291" i="1"/>
  <c r="H290" i="1"/>
  <c r="H413" i="1"/>
  <c r="E644" i="4"/>
  <c r="D638" i="1" s="1"/>
  <c r="G288" i="1"/>
  <c r="G411" i="1"/>
  <c r="G412" i="1"/>
  <c r="F417" i="4"/>
  <c r="G262" i="1"/>
  <c r="G260" i="1"/>
  <c r="G261" i="1"/>
  <c r="F226" i="9"/>
  <c r="B226" i="9" s="1"/>
  <c r="E263" i="4"/>
  <c r="D259" i="1" s="1"/>
  <c r="E70" i="9"/>
  <c r="B70" i="9" s="1"/>
  <c r="H255" i="1"/>
  <c r="H256" i="1"/>
  <c r="H209" i="1"/>
  <c r="E196" i="4"/>
  <c r="D192" i="1" s="1"/>
  <c r="G206" i="1"/>
  <c r="G207" i="1"/>
  <c r="G191" i="1"/>
  <c r="G190" i="1"/>
  <c r="G189" i="1"/>
  <c r="G188" i="1"/>
  <c r="G187" i="1"/>
  <c r="G185" i="1"/>
  <c r="F188" i="4"/>
  <c r="F222" i="9"/>
  <c r="B222" i="9" s="1"/>
  <c r="G183" i="1"/>
  <c r="G182" i="1"/>
  <c r="E45" i="9"/>
  <c r="B45" i="9" s="1"/>
  <c r="G181" i="1"/>
  <c r="H180" i="1"/>
  <c r="E44" i="9"/>
  <c r="B44" i="9" s="1"/>
  <c r="B220" i="9"/>
  <c r="F219" i="9"/>
  <c r="B219" i="9" s="1"/>
  <c r="G178" i="1"/>
  <c r="G177" i="1"/>
  <c r="G175" i="1"/>
  <c r="F177" i="4"/>
  <c r="G173" i="1"/>
  <c r="G174" i="1"/>
  <c r="G172" i="1"/>
  <c r="G170" i="1"/>
  <c r="G169" i="1"/>
  <c r="G168" i="1"/>
  <c r="E163" i="4"/>
  <c r="D159" i="1" s="1"/>
  <c r="G167" i="1"/>
  <c r="G165" i="1"/>
  <c r="G166" i="1"/>
  <c r="G163" i="1"/>
  <c r="E41" i="9"/>
  <c r="B41" i="9" s="1"/>
  <c r="G162" i="1"/>
  <c r="G160" i="1"/>
  <c r="G161" i="1"/>
  <c r="G155" i="1"/>
  <c r="G157" i="1"/>
  <c r="E40" i="9"/>
  <c r="B40" i="9" s="1"/>
  <c r="F218" i="9"/>
  <c r="B218" i="9" s="1"/>
  <c r="H148" i="1"/>
  <c r="H149" i="1"/>
  <c r="H150" i="1"/>
  <c r="H132" i="1"/>
  <c r="G130" i="1"/>
  <c r="G131" i="1"/>
  <c r="G124" i="1"/>
  <c r="G125" i="1"/>
  <c r="F124" i="4"/>
  <c r="D120" i="1"/>
  <c r="H121" i="1"/>
  <c r="H123" i="1"/>
  <c r="F125" i="4"/>
  <c r="G108" i="1"/>
  <c r="G113" i="1"/>
  <c r="E106" i="4"/>
  <c r="D102" i="1" s="1"/>
  <c r="F217" i="9"/>
  <c r="B217" i="9" s="1"/>
  <c r="F83" i="4"/>
  <c r="G79" i="1"/>
  <c r="G81" i="1"/>
  <c r="G73" i="1"/>
  <c r="G74" i="1"/>
  <c r="H70" i="1"/>
  <c r="H71" i="1"/>
  <c r="F74" i="4"/>
  <c r="H66" i="1"/>
  <c r="G64" i="1"/>
  <c r="G65" i="1"/>
  <c r="G1278" i="1"/>
  <c r="G1274" i="1"/>
  <c r="G1273" i="1"/>
  <c r="G1245" i="1"/>
  <c r="H1235" i="1"/>
  <c r="H1236" i="1"/>
  <c r="G1235" i="1"/>
  <c r="G1236" i="1"/>
  <c r="G1237" i="1"/>
  <c r="F259" i="5"/>
  <c r="G1232" i="1"/>
  <c r="G1227" i="1"/>
  <c r="H1229" i="1"/>
  <c r="G1228" i="1"/>
  <c r="H1227" i="1"/>
  <c r="H1228" i="1"/>
  <c r="H1223" i="1"/>
  <c r="G1225" i="1"/>
  <c r="H1225" i="1"/>
  <c r="E283" i="9"/>
  <c r="B283" i="9" s="1"/>
  <c r="E282" i="9"/>
  <c r="B282" i="9" s="1"/>
  <c r="G1223" i="1"/>
  <c r="G1224" i="1"/>
  <c r="D237" i="5"/>
  <c r="C1214" i="1" s="1"/>
  <c r="G1219" i="1"/>
  <c r="G1221" i="1"/>
  <c r="G1218" i="1"/>
  <c r="E237" i="5"/>
  <c r="D1215" i="1"/>
  <c r="G1215" i="1" s="1"/>
  <c r="G1216" i="1"/>
  <c r="G1217" i="1"/>
  <c r="F239" i="5"/>
  <c r="G1211" i="1"/>
  <c r="G1213" i="1"/>
  <c r="E309" i="9"/>
  <c r="B309" i="9" s="1"/>
  <c r="H1166" i="1"/>
  <c r="G1166" i="1"/>
  <c r="E293" i="9"/>
  <c r="B293" i="9" s="1"/>
  <c r="G1165" i="1"/>
  <c r="G1160" i="1"/>
  <c r="G1157" i="1"/>
  <c r="H1157" i="1"/>
  <c r="H1160" i="1"/>
  <c r="D177" i="5"/>
  <c r="F177" i="5" s="1"/>
  <c r="G1156" i="1"/>
  <c r="H1156" i="1"/>
  <c r="G1155" i="1"/>
  <c r="F170" i="5"/>
  <c r="G1148" i="1"/>
  <c r="G1151" i="1"/>
  <c r="H1138" i="1"/>
  <c r="E288" i="9"/>
  <c r="B288" i="9" s="1"/>
  <c r="G1138" i="1"/>
  <c r="E286" i="9"/>
  <c r="B286" i="9" s="1"/>
  <c r="G1064" i="1"/>
  <c r="H1064" i="1"/>
  <c r="G1056" i="1"/>
  <c r="G1061" i="1"/>
  <c r="H1056" i="1"/>
  <c r="H1061" i="1"/>
  <c r="G1054" i="1"/>
  <c r="H1054" i="1"/>
  <c r="H1048" i="1"/>
  <c r="H1052" i="1"/>
  <c r="H1047" i="1"/>
  <c r="F69" i="5"/>
  <c r="G1047" i="1"/>
  <c r="G1048" i="1"/>
  <c r="G1050" i="1"/>
  <c r="F70" i="5"/>
  <c r="G1036" i="1"/>
  <c r="F56" i="5"/>
  <c r="H1035" i="1"/>
  <c r="G1034" i="1"/>
  <c r="G1035" i="1"/>
  <c r="G1033" i="1"/>
  <c r="H1032" i="1"/>
  <c r="G1030" i="1"/>
  <c r="G1032" i="1"/>
  <c r="G1028" i="1"/>
  <c r="H1025" i="1"/>
  <c r="G1023" i="1"/>
  <c r="G1025" i="1"/>
  <c r="G1018" i="1"/>
  <c r="G1014" i="1"/>
  <c r="F35" i="5"/>
  <c r="H1013" i="1"/>
  <c r="H1014" i="1"/>
  <c r="G1006" i="1"/>
  <c r="H1006" i="1"/>
  <c r="G1004" i="1"/>
  <c r="H1004" i="1"/>
  <c r="F19" i="5"/>
  <c r="H1003" i="1"/>
  <c r="E12" i="5"/>
  <c r="D990" i="1" s="1"/>
  <c r="G1003" i="1"/>
  <c r="H1002" i="1"/>
  <c r="H1001" i="1"/>
  <c r="H1000" i="1"/>
  <c r="H997" i="1"/>
  <c r="H999" i="1"/>
  <c r="G997" i="1"/>
  <c r="H998" i="1"/>
  <c r="D12" i="5"/>
  <c r="C990" i="1" s="1"/>
  <c r="G991" i="1"/>
  <c r="H996" i="1"/>
  <c r="E7" i="5"/>
  <c r="H991" i="1"/>
  <c r="H993" i="1"/>
  <c r="F13" i="5"/>
  <c r="G986" i="1"/>
  <c r="G987" i="1"/>
  <c r="H986" i="1"/>
  <c r="H987" i="1"/>
  <c r="E27" i="9"/>
  <c r="B27" i="9" s="1"/>
  <c r="E298" i="9"/>
  <c r="B298" i="9" s="1"/>
  <c r="E33" i="9"/>
  <c r="B33" i="9" s="1"/>
  <c r="I1440" i="1"/>
  <c r="D293" i="1"/>
  <c r="I1442" i="1"/>
  <c r="H1440" i="1"/>
  <c r="H1442" i="1"/>
  <c r="H1444" i="1"/>
  <c r="I1444" i="1" s="1"/>
  <c r="G1447" i="1"/>
  <c r="I1447" i="1" s="1"/>
  <c r="G1451" i="1"/>
  <c r="I1451" i="1" s="1"/>
  <c r="G1457" i="1"/>
  <c r="I1457" i="1" s="1"/>
  <c r="G1462" i="1"/>
  <c r="I1462" i="1" s="1"/>
  <c r="J1471" i="1"/>
  <c r="J1473" i="1"/>
  <c r="H1476" i="1"/>
  <c r="J1477" i="1"/>
  <c r="G1477" i="1"/>
  <c r="I1477" i="1" s="1"/>
  <c r="H1478" i="1"/>
  <c r="J1479" i="1"/>
  <c r="G1479" i="1"/>
  <c r="I1479" i="1" s="1"/>
  <c r="G1483" i="1"/>
  <c r="G1490" i="1"/>
  <c r="H1490" i="1"/>
  <c r="G1499" i="1"/>
  <c r="G1506" i="1"/>
  <c r="H1506" i="1"/>
  <c r="G1515" i="1"/>
  <c r="G1523" i="1"/>
  <c r="G1530" i="1"/>
  <c r="H1530" i="1"/>
  <c r="G1539" i="1"/>
  <c r="G1546" i="1"/>
  <c r="H1546" i="1"/>
  <c r="G1555" i="1"/>
  <c r="G1562" i="1"/>
  <c r="H1562" i="1"/>
  <c r="G1571" i="1"/>
  <c r="G1578" i="1"/>
  <c r="H1578" i="1"/>
  <c r="D7" i="4"/>
  <c r="E50" i="4"/>
  <c r="D46" i="1" s="1"/>
  <c r="E82" i="4"/>
  <c r="D78" i="1" s="1"/>
  <c r="D215" i="4"/>
  <c r="F216" i="4"/>
  <c r="F225" i="4"/>
  <c r="D311" i="4"/>
  <c r="F78" i="5"/>
  <c r="J1446" i="1"/>
  <c r="J1450" i="1"/>
  <c r="J1456" i="1"/>
  <c r="J1460" i="1"/>
  <c r="J1472" i="1"/>
  <c r="G1472" i="1"/>
  <c r="J1474" i="1"/>
  <c r="G1474" i="1"/>
  <c r="G1494" i="1"/>
  <c r="H1494" i="1"/>
  <c r="G1510" i="1"/>
  <c r="H1510" i="1"/>
  <c r="G1534" i="1"/>
  <c r="H1534" i="1"/>
  <c r="G1550" i="1"/>
  <c r="H1550" i="1"/>
  <c r="G1566" i="1"/>
  <c r="H1566" i="1"/>
  <c r="F529" i="4"/>
  <c r="D528" i="4"/>
  <c r="J1440" i="1"/>
  <c r="J1442" i="1"/>
  <c r="J1444" i="1"/>
  <c r="G1446" i="1"/>
  <c r="I1446" i="1" s="1"/>
  <c r="G1476" i="1"/>
  <c r="I1476" i="1" s="1"/>
  <c r="G1478" i="1"/>
  <c r="I1478" i="1" s="1"/>
  <c r="G1482" i="1"/>
  <c r="H1482" i="1"/>
  <c r="G1491" i="1"/>
  <c r="G1498" i="1"/>
  <c r="H1498" i="1"/>
  <c r="G1507" i="1"/>
  <c r="G1514" i="1"/>
  <c r="H1514" i="1"/>
  <c r="G1522" i="1"/>
  <c r="H1522" i="1"/>
  <c r="G1531" i="1"/>
  <c r="G1538" i="1"/>
  <c r="H1538" i="1"/>
  <c r="G1547" i="1"/>
  <c r="G1554" i="1"/>
  <c r="H1554" i="1"/>
  <c r="G1563" i="1"/>
  <c r="G1570" i="1"/>
  <c r="H1570" i="1"/>
  <c r="G1579" i="1"/>
  <c r="F82" i="4"/>
  <c r="D133" i="4"/>
  <c r="F134" i="4"/>
  <c r="D163" i="4"/>
  <c r="F164" i="4"/>
  <c r="D263" i="4"/>
  <c r="F264" i="4"/>
  <c r="E636" i="4"/>
  <c r="D630" i="1" s="1"/>
  <c r="J1448" i="1"/>
  <c r="G1450" i="1"/>
  <c r="I1450" i="1" s="1"/>
  <c r="J1452" i="1"/>
  <c r="G1456" i="1"/>
  <c r="I1456" i="1" s="1"/>
  <c r="J1458" i="1"/>
  <c r="G1460" i="1"/>
  <c r="I1460" i="1" s="1"/>
  <c r="J1464" i="1"/>
  <c r="G1464" i="1"/>
  <c r="I1464" i="1" s="1"/>
  <c r="J1466" i="1"/>
  <c r="G1466" i="1"/>
  <c r="I1466" i="1" s="1"/>
  <c r="J1468" i="1"/>
  <c r="G1468" i="1"/>
  <c r="I1468" i="1" s="1"/>
  <c r="H1472" i="1"/>
  <c r="H1474" i="1"/>
  <c r="G1486" i="1"/>
  <c r="H1486" i="1"/>
  <c r="G1495" i="1"/>
  <c r="G1502" i="1"/>
  <c r="H1502" i="1"/>
  <c r="G1511" i="1"/>
  <c r="G1519" i="1"/>
  <c r="G1526" i="1"/>
  <c r="H1526" i="1"/>
  <c r="G1535" i="1"/>
  <c r="G1542" i="1"/>
  <c r="H1542" i="1"/>
  <c r="G1551" i="1"/>
  <c r="G1558" i="1"/>
  <c r="H1558" i="1"/>
  <c r="G1567" i="1"/>
  <c r="G1574" i="1"/>
  <c r="H1574" i="1"/>
  <c r="F106" i="4"/>
  <c r="F202" i="4"/>
  <c r="D196" i="4"/>
  <c r="D224" i="4"/>
  <c r="E252" i="4"/>
  <c r="D248" i="1" s="1"/>
  <c r="D363" i="4"/>
  <c r="D635" i="4"/>
  <c r="F420" i="4"/>
  <c r="F644" i="4"/>
  <c r="H21" i="9"/>
  <c r="G21" i="9"/>
  <c r="D299" i="4"/>
  <c r="D351" i="4"/>
  <c r="F460" i="4"/>
  <c r="F522" i="4"/>
  <c r="F530" i="4"/>
  <c r="F574" i="4"/>
  <c r="F594" i="4"/>
  <c r="F632" i="4"/>
  <c r="E176" i="5"/>
  <c r="F246" i="5"/>
  <c r="E5" i="7"/>
  <c r="D43" i="8"/>
  <c r="G310" i="9"/>
  <c r="E310" i="9" s="1"/>
  <c r="B310" i="9" s="1"/>
  <c r="F190" i="5"/>
  <c r="G316" i="9"/>
  <c r="E316" i="9" s="1"/>
  <c r="D118" i="5"/>
  <c r="D68" i="5" s="1"/>
  <c r="F238" i="5"/>
  <c r="F5" i="6"/>
  <c r="F416" i="4"/>
  <c r="F207" i="5"/>
  <c r="D206" i="5"/>
  <c r="D176" i="5"/>
  <c r="E146" i="5"/>
  <c r="D1124" i="1" s="1"/>
  <c r="E291" i="9"/>
  <c r="B291" i="9" s="1"/>
  <c r="D35" i="6"/>
  <c r="D141" i="6" s="1"/>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B192" i="9" s="1"/>
  <c r="G190" i="9"/>
  <c r="E190" i="9" s="1"/>
  <c r="B190" i="9" s="1"/>
  <c r="G166" i="9"/>
  <c r="H165" i="9"/>
  <c r="G165" i="9"/>
  <c r="G164" i="9"/>
  <c r="E164" i="9" s="1"/>
  <c r="B164" i="9" s="1"/>
  <c r="G163" i="9"/>
  <c r="E163" i="9" s="1"/>
  <c r="B163" i="9" s="1"/>
  <c r="G162" i="9"/>
  <c r="E162" i="9" s="1"/>
  <c r="B162" i="9" s="1"/>
  <c r="G161" i="9"/>
  <c r="E161" i="9" s="1"/>
  <c r="B161" i="9" s="1"/>
  <c r="G191" i="9"/>
  <c r="E191" i="9" s="1"/>
  <c r="B191" i="9" s="1"/>
  <c r="I10" i="9"/>
  <c r="E85" i="9"/>
  <c r="B85" i="9" s="1"/>
  <c r="E89" i="9"/>
  <c r="B89" i="9" s="1"/>
  <c r="E93" i="9"/>
  <c r="B93" i="9" s="1"/>
  <c r="E97" i="9"/>
  <c r="B97" i="9" s="1"/>
  <c r="E101" i="9"/>
  <c r="B101" i="9" s="1"/>
  <c r="E105" i="9"/>
  <c r="B105" i="9" s="1"/>
  <c r="E109" i="9"/>
  <c r="B109" i="9" s="1"/>
  <c r="D114" i="6"/>
  <c r="D42" i="8"/>
  <c r="H1222" i="1" l="1"/>
  <c r="H23" i="3"/>
  <c r="F237" i="5"/>
  <c r="F245" i="5"/>
  <c r="H1524" i="1"/>
  <c r="G1524" i="1"/>
  <c r="H19" i="9"/>
  <c r="E19" i="9" s="1"/>
  <c r="B19" i="9" s="1"/>
  <c r="H637" i="1"/>
  <c r="F213" i="9"/>
  <c r="B213" i="9" s="1"/>
  <c r="E350" i="4"/>
  <c r="D358" i="1"/>
  <c r="G638" i="1"/>
  <c r="H638" i="1"/>
  <c r="E21" i="9"/>
  <c r="B21" i="9" s="1"/>
  <c r="G120" i="1"/>
  <c r="H120" i="1"/>
  <c r="H102" i="1"/>
  <c r="G102" i="1"/>
  <c r="E6" i="4"/>
  <c r="F50" i="4"/>
  <c r="H1215" i="1"/>
  <c r="D1214" i="1"/>
  <c r="I23" i="3"/>
  <c r="G308" i="9"/>
  <c r="E308" i="9" s="1"/>
  <c r="B308" i="9" s="1"/>
  <c r="C1154" i="1"/>
  <c r="F146" i="5"/>
  <c r="G990" i="1"/>
  <c r="H990" i="1"/>
  <c r="D7" i="5"/>
  <c r="H20" i="3" s="1"/>
  <c r="F12" i="5"/>
  <c r="D985" i="1"/>
  <c r="I20" i="3"/>
  <c r="G318" i="9"/>
  <c r="E318" i="9" s="1"/>
  <c r="H21" i="3"/>
  <c r="C1046" i="1"/>
  <c r="F141" i="6"/>
  <c r="H28" i="3"/>
  <c r="C1435" i="1"/>
  <c r="E166" i="9"/>
  <c r="B166" i="9" s="1"/>
  <c r="H1124" i="1"/>
  <c r="G1124" i="1"/>
  <c r="I29" i="3"/>
  <c r="D1436" i="1"/>
  <c r="F224" i="4"/>
  <c r="C220" i="1"/>
  <c r="F163" i="4"/>
  <c r="D151" i="4"/>
  <c r="C159" i="1"/>
  <c r="D636" i="4"/>
  <c r="F528" i="4"/>
  <c r="C522" i="1"/>
  <c r="H46" i="1"/>
  <c r="G46" i="1"/>
  <c r="F129" i="6"/>
  <c r="C1423" i="1"/>
  <c r="F176" i="5"/>
  <c r="D175" i="5"/>
  <c r="H22" i="3"/>
  <c r="C1153" i="1"/>
  <c r="D350" i="4"/>
  <c r="C346" i="1"/>
  <c r="F351" i="4"/>
  <c r="F635" i="4"/>
  <c r="C629" i="1"/>
  <c r="F196" i="4"/>
  <c r="C192" i="1"/>
  <c r="I1474" i="1"/>
  <c r="F215" i="4"/>
  <c r="C211" i="1"/>
  <c r="F7" i="4"/>
  <c r="D6" i="4"/>
  <c r="C3" i="1"/>
  <c r="K1451" i="9"/>
  <c r="G314" i="9"/>
  <c r="E314" i="9" s="1"/>
  <c r="B314" i="9" s="1"/>
  <c r="I34" i="3"/>
  <c r="C1517" i="1"/>
  <c r="F114" i="6"/>
  <c r="H27" i="3"/>
  <c r="C1408" i="1"/>
  <c r="E165" i="9"/>
  <c r="B165" i="9" s="1"/>
  <c r="F35" i="6"/>
  <c r="H25" i="3"/>
  <c r="C1329" i="1"/>
  <c r="E175" i="5"/>
  <c r="D1152" i="1" s="1"/>
  <c r="I22" i="3"/>
  <c r="D1153" i="1"/>
  <c r="D298" i="4"/>
  <c r="C294" i="1"/>
  <c r="F299" i="4"/>
  <c r="F363" i="4"/>
  <c r="C358" i="1"/>
  <c r="F263" i="4"/>
  <c r="C259" i="1"/>
  <c r="C129" i="1"/>
  <c r="F133" i="4"/>
  <c r="I16" i="3"/>
  <c r="E412" i="4"/>
  <c r="D2" i="1"/>
  <c r="F311" i="4"/>
  <c r="C306" i="1"/>
  <c r="E151" i="4"/>
  <c r="G313" i="9"/>
  <c r="E313" i="9" s="1"/>
  <c r="G311" i="9"/>
  <c r="E311" i="9" s="1"/>
  <c r="B311" i="9" s="1"/>
  <c r="F206" i="5"/>
  <c r="C1183" i="1"/>
  <c r="F118" i="5"/>
  <c r="C1096" i="1"/>
  <c r="B316" i="9"/>
  <c r="E315" i="9"/>
  <c r="I10" i="3" s="1"/>
  <c r="I35" i="3"/>
  <c r="C1518" i="1"/>
  <c r="G248" i="1"/>
  <c r="H248" i="1"/>
  <c r="E68" i="5"/>
  <c r="I1472" i="1"/>
  <c r="G78" i="1"/>
  <c r="H78" i="1"/>
  <c r="E407" i="4" l="1"/>
  <c r="D402" i="1" s="1"/>
  <c r="E408" i="4"/>
  <c r="D403" i="1" s="1"/>
  <c r="D345" i="1"/>
  <c r="G1214" i="1"/>
  <c r="H1214" i="1"/>
  <c r="H1154" i="1"/>
  <c r="G1154" i="1"/>
  <c r="C985" i="1"/>
  <c r="F7" i="5"/>
  <c r="D6" i="5"/>
  <c r="G278" i="9" s="1"/>
  <c r="H1096" i="1"/>
  <c r="G1096" i="1"/>
  <c r="G294" i="1"/>
  <c r="H294" i="1"/>
  <c r="H1183" i="1"/>
  <c r="G1183" i="1"/>
  <c r="E289" i="4"/>
  <c r="I17" i="3"/>
  <c r="D147" i="1"/>
  <c r="E639" i="4"/>
  <c r="D407" i="1"/>
  <c r="H192" i="1"/>
  <c r="G192" i="1"/>
  <c r="E317" i="9"/>
  <c r="B318" i="9"/>
  <c r="I21" i="3"/>
  <c r="D1046" i="1"/>
  <c r="G1046" i="1" s="1"/>
  <c r="E6" i="5"/>
  <c r="H306" i="1"/>
  <c r="G306" i="1"/>
  <c r="G259" i="1"/>
  <c r="H259" i="1"/>
  <c r="H985" i="1"/>
  <c r="G985" i="1"/>
  <c r="H211" i="1"/>
  <c r="G211" i="1"/>
  <c r="H346" i="1"/>
  <c r="G346" i="1"/>
  <c r="F175" i="5"/>
  <c r="C1152" i="1"/>
  <c r="F636" i="4"/>
  <c r="C630" i="1"/>
  <c r="H220" i="1"/>
  <c r="G220" i="1"/>
  <c r="H1435" i="1"/>
  <c r="G1435" i="1"/>
  <c r="H1046" i="1"/>
  <c r="H629" i="1"/>
  <c r="G629" i="1"/>
  <c r="G1518" i="1"/>
  <c r="H1518" i="1"/>
  <c r="H3" i="1"/>
  <c r="G3" i="1"/>
  <c r="D408" i="4"/>
  <c r="F350" i="4"/>
  <c r="C345" i="1"/>
  <c r="G159" i="1"/>
  <c r="H159" i="1"/>
  <c r="E312" i="9"/>
  <c r="B313" i="9"/>
  <c r="H358" i="1"/>
  <c r="G358" i="1"/>
  <c r="F298" i="4"/>
  <c r="D407" i="4"/>
  <c r="C293" i="1"/>
  <c r="H1329" i="1"/>
  <c r="G1329" i="1"/>
  <c r="H9" i="3"/>
  <c r="H1408" i="1"/>
  <c r="G1408" i="1"/>
  <c r="D412" i="4"/>
  <c r="F6" i="4"/>
  <c r="H16" i="3"/>
  <c r="C2" i="1"/>
  <c r="D290" i="4"/>
  <c r="H1153" i="1"/>
  <c r="G1153" i="1"/>
  <c r="H1423" i="1"/>
  <c r="G1423" i="1"/>
  <c r="H522" i="1"/>
  <c r="G522" i="1"/>
  <c r="D289" i="4"/>
  <c r="F151" i="4"/>
  <c r="H17" i="3"/>
  <c r="C147" i="1"/>
  <c r="H1436" i="1"/>
  <c r="G1436" i="1"/>
  <c r="F68" i="5"/>
  <c r="G1517" i="1"/>
  <c r="H1517" i="1"/>
  <c r="H11" i="3"/>
  <c r="G129" i="1"/>
  <c r="H129" i="1"/>
  <c r="F6" i="5" l="1"/>
  <c r="C984" i="1"/>
  <c r="G285" i="9"/>
  <c r="E285" i="9" s="1"/>
  <c r="B285" i="9" s="1"/>
  <c r="N3" i="9"/>
  <c r="I11" i="3"/>
  <c r="C286" i="1"/>
  <c r="D639" i="4"/>
  <c r="D414" i="4"/>
  <c r="F412" i="4"/>
  <c r="C407" i="1"/>
  <c r="D291" i="4"/>
  <c r="F289" i="4"/>
  <c r="D413" i="4"/>
  <c r="C285" i="1"/>
  <c r="H2" i="1"/>
  <c r="G2" i="1"/>
  <c r="H1152" i="1"/>
  <c r="G1152" i="1"/>
  <c r="H278" i="9"/>
  <c r="E278" i="9" s="1"/>
  <c r="D984" i="1"/>
  <c r="H8" i="3" s="1"/>
  <c r="E413" i="4"/>
  <c r="E291" i="4"/>
  <c r="D287" i="1" s="1"/>
  <c r="D285" i="1"/>
  <c r="E290" i="4"/>
  <c r="D286" i="1" s="1"/>
  <c r="D633" i="1"/>
  <c r="H147" i="1"/>
  <c r="G147" i="1"/>
  <c r="F408" i="4"/>
  <c r="C403" i="1"/>
  <c r="G293" i="1"/>
  <c r="H293" i="1"/>
  <c r="H630" i="1"/>
  <c r="G630" i="1"/>
  <c r="K3" i="9"/>
  <c r="I9" i="3"/>
  <c r="C402" i="1"/>
  <c r="F407" i="4"/>
  <c r="H345" i="1"/>
  <c r="G345" i="1"/>
  <c r="G984" i="1" l="1"/>
  <c r="H984" i="1"/>
  <c r="E277" i="9"/>
  <c r="I8" i="3" s="1"/>
  <c r="B278" i="9"/>
  <c r="F291" i="4"/>
  <c r="C287" i="1"/>
  <c r="G402" i="1"/>
  <c r="H402" i="1"/>
  <c r="G285" i="1"/>
  <c r="H285" i="1"/>
  <c r="H407" i="1"/>
  <c r="G407" i="1"/>
  <c r="G286" i="1"/>
  <c r="H286" i="1"/>
  <c r="M3" i="9"/>
  <c r="D640" i="4"/>
  <c r="C408" i="1"/>
  <c r="D415" i="4"/>
  <c r="F413" i="4"/>
  <c r="F290" i="4"/>
  <c r="H403" i="1"/>
  <c r="G403" i="1"/>
  <c r="C409" i="1"/>
  <c r="E640" i="4"/>
  <c r="E415" i="4"/>
  <c r="D410" i="1" s="1"/>
  <c r="D408" i="1"/>
  <c r="E414" i="4"/>
  <c r="D409" i="1" s="1"/>
  <c r="D641" i="4"/>
  <c r="F639" i="4"/>
  <c r="C633" i="1"/>
  <c r="F414" i="4" l="1"/>
  <c r="C635" i="1"/>
  <c r="E642" i="4"/>
  <c r="D634" i="1"/>
  <c r="E641" i="4"/>
  <c r="G408" i="1"/>
  <c r="H408" i="1"/>
  <c r="H409" i="1"/>
  <c r="G409" i="1"/>
  <c r="D642" i="4"/>
  <c r="D645" i="4" s="1"/>
  <c r="F640" i="4"/>
  <c r="C634" i="1"/>
  <c r="G287" i="1"/>
  <c r="H287" i="1"/>
  <c r="H633" i="1"/>
  <c r="G633" i="1"/>
  <c r="F415" i="4"/>
  <c r="C410" i="1"/>
  <c r="H18" i="3" l="1"/>
  <c r="C639" i="1"/>
  <c r="E646" i="4"/>
  <c r="D636" i="1"/>
  <c r="H410" i="1"/>
  <c r="G410" i="1"/>
  <c r="E645" i="4"/>
  <c r="D635" i="1"/>
  <c r="H635" i="1" s="1"/>
  <c r="G276" i="9"/>
  <c r="E276" i="9" s="1"/>
  <c r="B276" i="9" s="1"/>
  <c r="F642" i="4"/>
  <c r="D646" i="4"/>
  <c r="C636" i="1"/>
  <c r="H634" i="1"/>
  <c r="G634" i="1"/>
  <c r="F641" i="4"/>
  <c r="I19" i="3" l="1"/>
  <c r="D640" i="1"/>
  <c r="H636" i="1"/>
  <c r="G636" i="1"/>
  <c r="H7" i="3"/>
  <c r="F646" i="4"/>
  <c r="H19" i="3"/>
  <c r="C640" i="1"/>
  <c r="I18" i="3"/>
  <c r="D639" i="1"/>
  <c r="H639" i="1" s="1"/>
  <c r="G635" i="1"/>
  <c r="F645" i="4"/>
  <c r="G639" i="1" l="1"/>
  <c r="J3" i="9"/>
  <c r="H640" i="1"/>
  <c r="G640" i="1"/>
  <c r="G274" i="9" l="1"/>
  <c r="M272" i="9"/>
  <c r="L272" i="9"/>
  <c r="H274" i="9"/>
  <c r="H18" i="9"/>
  <c r="G18" i="9"/>
  <c r="E18" i="9" s="1"/>
  <c r="B18" i="9" s="1"/>
  <c r="J7" i="9"/>
  <c r="M15" i="9"/>
  <c r="I9" i="9"/>
  <c r="G15" i="9"/>
  <c r="J9" i="9"/>
  <c r="H15" i="9"/>
  <c r="H17" i="9"/>
  <c r="I12" i="9"/>
  <c r="I8" i="9"/>
  <c r="G16" i="9"/>
  <c r="I5" i="9"/>
  <c r="K11" i="9"/>
  <c r="H16" i="9"/>
  <c r="K8" i="9"/>
  <c r="J13" i="9"/>
  <c r="I7" i="9"/>
  <c r="K13" i="9"/>
  <c r="K10" i="9"/>
  <c r="I17" i="9"/>
  <c r="K7" i="9"/>
  <c r="J12" i="9"/>
  <c r="J17" i="9"/>
  <c r="K9" i="9"/>
  <c r="K6" i="9"/>
  <c r="J11" i="9"/>
  <c r="J8" i="9"/>
  <c r="I13" i="9"/>
  <c r="J5" i="9"/>
  <c r="L16" i="9"/>
  <c r="K5" i="9"/>
  <c r="J10" i="9"/>
  <c r="M16" i="9"/>
  <c r="I6" i="9"/>
  <c r="K12" i="9"/>
  <c r="G17" i="9"/>
  <c r="J6" i="9"/>
  <c r="I11" i="9"/>
  <c r="L15" i="9"/>
  <c r="F15" i="9" s="1"/>
  <c r="E11" i="9" l="1"/>
  <c r="B11" i="9" s="1"/>
  <c r="F272" i="9"/>
  <c r="B272" i="9" s="1"/>
  <c r="E274" i="9"/>
  <c r="E20" i="9" s="1"/>
  <c r="I7" i="3" s="1"/>
  <c r="E15" i="9"/>
  <c r="E17" i="9"/>
  <c r="B17" i="9" s="1"/>
  <c r="E10" i="9"/>
  <c r="B10" i="9" s="1"/>
  <c r="E6" i="9"/>
  <c r="B6" i="9" s="1"/>
  <c r="F16" i="9"/>
  <c r="F14" i="9" s="1"/>
  <c r="E8" i="9"/>
  <c r="B8" i="9" s="1"/>
  <c r="E12" i="9"/>
  <c r="B12" i="9" s="1"/>
  <c r="E13" i="9"/>
  <c r="B13" i="9" s="1"/>
  <c r="E16" i="9"/>
  <c r="B16" i="9" s="1"/>
  <c r="E7" i="9"/>
  <c r="B7" i="9" s="1"/>
  <c r="B15" i="9"/>
  <c r="E5" i="9"/>
  <c r="E9" i="9"/>
  <c r="B9" i="9" s="1"/>
  <c r="B274" i="9" l="1"/>
  <c r="F20" i="9"/>
  <c r="F3" i="9" s="1"/>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<sst xmlns="http://schemas.openxmlformats.org/spreadsheetml/2006/main" count="4374" uniqueCount="3426">
  <si>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</si>
  <si>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</si>
  <si>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</si>
  <si>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</si>
  <si>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</si>
  <si>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</si>
  <si>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</si>
  <si>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</si>
  <si>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</si>
  <si>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</si>
  <si>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</si>
  <si>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</si>
  <si>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</si>
  <si>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</si>
  <si>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</si>
  <si>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</si>
  <si>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</si>
  <si>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</si>
  <si>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</si>
  <si>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</si>
  <si>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</si>
  <si>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</si>
  <si>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</si>
  <si>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</si>
  <si>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</si>
  <si>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</si>
  <si>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</si>
  <si>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</si>
  <si>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</si>
  <si>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</si>
  <si>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</si>
  <si>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</si>
  <si>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</si>
  <si>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</si>
  <si>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</si>
  <si>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</si>
  <si>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</si>
  <si>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</si>
  <si>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</si>
  <si>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</si>
  <si>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</si>
  <si>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</si>
  <si>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</si>
  <si>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</si>
  <si>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</si>
  <si>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</si>
  <si>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</si>
  <si>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</si>
  <si>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18311 - ZDRAVSTVENA ŠKOLA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</si>
  <si>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</si>
  <si>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</si>
  <si>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</si>
  <si>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</si>
  <si>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</si>
  <si>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</si>
  <si>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</si>
  <si>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</si>
  <si>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</si>
  <si>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</si>
  <si>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</si>
  <si>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</si>
  <si>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</si>
  <si>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</si>
  <si>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</si>
  <si>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</si>
  <si>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</si>
  <si>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</si>
  <si>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</si>
  <si>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</si>
  <si>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</si>
  <si>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</si>
  <si>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</si>
  <si>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</si>
  <si>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</si>
  <si>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</si>
  <si>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</si>
  <si>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</si>
  <si>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</si>
  <si>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</si>
  <si>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</si>
  <si>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</si>
  <si>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</si>
  <si>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</si>
  <si>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</si>
  <si>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</si>
  <si>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</si>
  <si>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</si>
  <si>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</si>
  <si>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</si>
  <si>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</si>
  <si>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</si>
  <si>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</si>
  <si>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</si>
  <si>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</si>
  <si>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</si>
  <si>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</si>
  <si>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</si>
  <si>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</si>
  <si>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</si>
  <si>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</si>
  <si>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</si>
  <si>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</si>
  <si>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</si>
  <si>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</si>
  <si>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</si>
  <si>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</si>
  <si>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</si>
  <si>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</si>
  <si>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</si>
  <si>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</si>
  <si>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</si>
  <si>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</si>
  <si>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</si>
  <si>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</si>
  <si>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</si>
  <si>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</si>
  <si>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</si>
  <si>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</si>
  <si>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</si>
  <si>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</si>
  <si>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</si>
  <si>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</si>
  <si>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</si>
  <si>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</si>
  <si>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</si>
  <si>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</si>
  <si>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</si>
  <si>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</si>
  <si>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</si>
  <si>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</si>
  <si>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</si>
  <si>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</si>
  <si>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</si>
  <si>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</si>
  <si>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</si>
  <si>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</si>
  <si>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</si>
  <si>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</si>
  <si>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</si>
  <si>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</si>
  <si>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</si>
  <si>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</si>
  <si>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</si>
  <si>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</si>
  <si>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</si>
  <si>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</si>
  <si>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</si>
  <si>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</si>
  <si>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</si>
  <si>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</si>
  <si>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</si>
  <si>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</si>
  <si>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</si>
  <si>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</si>
  <si>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</si>
  <si>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</si>
  <si>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</si>
  <si>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</si>
  <si>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</si>
  <si>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</si>
  <si>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</si>
  <si>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</si>
  <si>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</si>
  <si>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</si>
  <si>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</si>
  <si>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</si>
  <si>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</si>
  <si>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</si>
  <si>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</si>
  <si>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</si>
  <si>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</si>
  <si>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</si>
  <si>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</si>
  <si>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</si>
  <si>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</si>
  <si>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</si>
  <si>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</si>
  <si>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</si>
  <si>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</si>
  <si>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</si>
  <si>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</si>
  <si>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</si>
  <si>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</si>
  <si>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</si>
  <si>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</si>
  <si>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</si>
  <si>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</si>
  <si>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</si>
  <si>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</si>
  <si>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</si>
  <si>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</si>
  <si>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</si>
  <si>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</si>
  <si>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</si>
  <si>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</si>
  <si>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</si>
  <si>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</si>
  <si>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</si>
  <si>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</si>
  <si>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</si>
  <si>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</si>
  <si>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</si>
  <si>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</si>
  <si>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</si>
  <si>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</si>
  <si>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</si>
  <si>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</si>
  <si>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</si>
  <si>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</si>
  <si>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</si>
  <si>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</si>
  <si>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</si>
  <si>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</si>
  <si>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</si>
  <si>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</si>
  <si>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</si>
  <si>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</si>
  <si>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</si>
  <si>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</si>
  <si>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</si>
  <si>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</si>
  <si>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</si>
  <si>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</si>
  <si>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</si>
  <si>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</si>
  <si>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</si>
  <si>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</si>
  <si>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</si>
  <si>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</si>
  <si>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</si>
  <si>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</si>
  <si>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</si>
  <si>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</si>
  <si>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</si>
  <si>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</si>
  <si>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</si>
  <si>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</si>
  <si>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</si>
  <si>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</si>
  <si>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</si>
  <si>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</si>
  <si>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</si>
  <si>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</si>
  <si>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</si>
  <si>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</si>
  <si>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</si>
  <si>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</si>
  <si>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</si>
  <si>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</si>
  <si>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</si>
  <si>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</si>
  <si>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</si>
  <si>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</si>
  <si>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</si>
  <si>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</si>
  <si>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</si>
  <si>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</si>
  <si>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</si>
  <si>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</si>
  <si>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</si>
  <si>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</si>
  <si>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</si>
  <si>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</si>
  <si>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</si>
  <si>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</si>
  <si>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</si>
  <si>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</si>
  <si>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</si>
  <si>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</si>
  <si>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</si>
  <si>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</si>
  <si>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</si>
  <si>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</si>
  <si>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</si>
  <si>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</si>
  <si>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</si>
  <si>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</si>
  <si>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</si>
  <si>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</si>
  <si>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</si>
  <si>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</si>
  <si>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</si>
  <si>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</si>
  <si>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</si>
  <si>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</si>
  <si>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</si>
  <si>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</si>
  <si>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</si>
  <si>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</si>
  <si>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</si>
  <si>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</si>
  <si>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</si>
  <si>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</si>
  <si>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</si>
  <si>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</si>
  <si>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</si>
  <si>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</si>
  <si>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</si>
  <si>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</si>
  <si>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</si>
  <si>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</si>
  <si>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</si>
  <si>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</si>
  <si>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</si>
  <si>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</si>
  <si>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</si>
  <si>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</si>
  <si>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</si>
  <si>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</si>
  <si>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</si>
  <si>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</si>
  <si>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</si>
  <si>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</si>
  <si>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</si>
  <si>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</si>
  <si>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</si>
  <si>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</si>
  <si>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</si>
  <si>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</si>
  <si>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</si>
  <si>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</si>
  <si>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</si>
  <si>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</si>
  <si>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</si>
  <si>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</si>
  <si>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</si>
  <si>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</si>
  <si>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</si>
  <si>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</si>
  <si>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</si>
  <si>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</si>
  <si>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</si>
  <si>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</si>
  <si>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</si>
  <si>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</si>
  <si>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</si>
  <si>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</si>
  <si>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</si>
  <si>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</si>
  <si>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</si>
  <si>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</si>
  <si>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</si>
  <si>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</si>
  <si>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</si>
  <si>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</si>
  <si>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</si>
  <si>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</si>
  <si>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</si>
  <si>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</si>
  <si>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</si>
  <si>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</si>
  <si>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</si>
  <si>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</si>
  <si>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</si>
  <si>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</si>
  <si>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</si>
  <si>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</si>
  <si>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</si>
  <si>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</si>
  <si>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</si>
  <si>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</si>
  <si>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</si>
  <si>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</si>
  <si>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</si>
  <si>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</si>
  <si>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</si>
  <si>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</si>
  <si>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</si>
  <si>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</si>
  <si>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</si>
  <si>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</si>
  <si>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</si>
  <si>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</si>
  <si>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</si>
  <si>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</si>
  <si>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</si>
  <si>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</si>
  <si>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</si>
  <si>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</si>
  <si>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</si>
  <si>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</si>
  <si>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</si>
  <si>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</si>
  <si>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</si>
  <si>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</si>
  <si>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</si>
  <si>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</si>
  <si>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</si>
  <si>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</si>
  <si>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</si>
  <si>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</si>
  <si>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</si>
  <si>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</si>
  <si>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</si>
  <si>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</si>
  <si>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</si>
  <si>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</si>
  <si>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</si>
  <si>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</si>
  <si>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</si>
  <si>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</si>
  <si>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</si>
  <si>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</si>
  <si>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</si>
  <si>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</si>
  <si>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</si>
  <si>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</si>
  <si>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</si>
  <si>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</si>
  <si>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</si>
  <si>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</si>
  <si>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</si>
  <si>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</si>
  <si>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</si>
  <si>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</si>
  <si>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</si>
  <si>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</si>
  <si>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</si>
  <si>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</si>
  <si>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</si>
  <si>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</si>
  <si>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</si>
  <si>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</si>
  <si>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</si>
  <si>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</si>
  <si>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</si>
  <si>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</si>
  <si>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</si>
  <si>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</si>
  <si>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</si>
  <si>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</si>
  <si>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</si>
  <si>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</si>
  <si>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</si>
  <si>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</si>
  <si>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</si>
  <si>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</si>
  <si>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</si>
  <si>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</si>
  <si>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</si>
  <si>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</si>
  <si>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</si>
  <si>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</si>
  <si>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</si>
  <si>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</si>
  <si>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</si>
  <si>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</si>
  <si>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</si>
  <si>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</si>
  <si>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</si>
  <si>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</si>
  <si>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</si>
  <si>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</si>
  <si>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</si>
  <si>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</si>
  <si>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</si>
  <si>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</si>
  <si>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</si>
  <si>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</si>
  <si>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</si>
  <si>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</si>
  <si>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</si>
  <si>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</si>
  <si>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</si>
  <si>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</si>
  <si>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</si>
  <si>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</si>
  <si>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</si>
  <si>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</si>
  <si>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</si>
  <si>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</si>
  <si>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</si>
  <si>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</si>
  <si>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</si>
  <si>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</si>
  <si>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</si>
  <si>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</si>
  <si>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</si>
  <si>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</si>
  <si>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</si>
  <si>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</si>
  <si>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</si>
  <si>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</si>
  <si>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</si>
  <si>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</si>
  <si>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</si>
  <si>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</si>
  <si>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</si>
  <si>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</si>
  <si>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</si>
  <si>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</si>
  <si>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</si>
  <si>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</si>
  <si>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</si>
  <si>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</si>
  <si>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</si>
  <si>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</si>
  <si>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</si>
  <si>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</si>
  <si>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</si>
  <si>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</si>
  <si>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</si>
  <si>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</si>
  <si>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</si>
  <si>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</si>
  <si>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</si>
  <si>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</si>
  <si>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</si>
  <si>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</si>
  <si>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</si>
  <si>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</si>
  <si>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</si>
  <si>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</si>
  <si>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</si>
  <si>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</si>
  <si>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</si>
  <si>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</si>
  <si>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</si>
  <si>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</si>
  <si>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</si>
  <si>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</si>
  <si>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</si>
  <si>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</si>
  <si>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</si>
  <si>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</si>
  <si>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</si>
  <si>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</si>
  <si>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</si>
  <si>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</si>
  <si>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</si>
  <si>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</si>
  <si>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</si>
  <si>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</si>
  <si>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</si>
  <si>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</si>
  <si>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</si>
  <si>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</si>
  <si>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</si>
  <si>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</si>
  <si>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</si>
  <si>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</si>
  <si>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</si>
  <si>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</si>
  <si>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</si>
  <si>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</si>
  <si>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</si>
  <si>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</si>
  <si>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</si>
  <si>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</si>
  <si>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</si>
  <si>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</si>
  <si>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</si>
  <si>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</si>
  <si>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</si>
  <si>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</si>
  <si>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</si>
  <si>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</si>
  <si>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</si>
  <si>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</si>
  <si>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</si>
  <si>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</si>
  <si>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</si>
  <si>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</si>
  <si>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</si>
  <si>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</si>
  <si>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</si>
  <si>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</si>
  <si>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</si>
  <si>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</si>
  <si>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</si>
  <si>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</si>
  <si>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</si>
  <si>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</si>
  <si>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</si>
  <si>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</si>
  <si>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</si>
  <si>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</si>
  <si>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</si>
  <si>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</si>
  <si>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</si>
  <si>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</si>
  <si>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</si>
  <si>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</si>
  <si>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</si>
  <si>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</si>
  <si>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</si>
  <si>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</si>
  <si>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</si>
  <si>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</si>
  <si>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</si>
  <si>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</si>
  <si>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</si>
  <si>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</si>
  <si>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</si>
  <si>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</si>
  <si>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</si>
  <si>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</si>
  <si>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</si>
  <si>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</si>
  <si>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</si>
  <si>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</si>
  <si>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</si>
  <si>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</si>
  <si>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</si>
  <si>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</si>
  <si>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</si>
  <si>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</si>
  <si>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</si>
  <si>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</si>
  <si>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</si>
  <si>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</si>
  <si>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</si>
  <si>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</si>
  <si>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</si>
  <si>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</si>
  <si>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</si>
  <si>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</si>
  <si>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</si>
  <si>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</si>
  <si>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</si>
  <si>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</si>
  <si>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</si>
  <si>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</si>
  <si>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</si>
  <si>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</si>
  <si>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</si>
  <si>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</si>
  <si>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</si>
  <si>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</si>
  <si>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</si>
  <si>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</si>
  <si>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</si>
  <si>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</si>
  <si>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</si>
  <si>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</si>
  <si>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</si>
  <si>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</si>
  <si>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</si>
  <si>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</si>
  <si>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</si>
  <si>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</si>
  <si>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</si>
  <si>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</si>
  <si>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</si>
  <si>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</si>
  <si>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</si>
  <si>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</si>
  <si>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</si>
  <si>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</si>
  <si>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</si>
  <si>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</si>
  <si>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</si>
  <si>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</si>
  <si>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</si>
  <si>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</si>
  <si>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</si>
  <si>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</si>
  <si>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</si>
  <si>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</si>
  <si>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</si>
  <si>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</si>
  <si>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</si>
  <si>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</si>
  <si>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</si>
  <si>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</si>
  <si>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</si>
  <si>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</si>
  <si>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</si>
  <si>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</si>
  <si>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</si>
  <si>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</si>
  <si>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</si>
  <si>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</si>
  <si>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</si>
  <si>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</si>
  <si>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</si>
  <si>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</si>
  <si>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</si>
  <si>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</si>
  <si>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</si>
  <si>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</si>
  <si>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</si>
  <si>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</si>
  <si>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</si>
  <si>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</si>
  <si>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</si>
  <si>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</si>
  <si>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</si>
  <si>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</si>
  <si>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</si>
  <si>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</si>
  <si>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</si>
  <si>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</si>
  <si>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</si>
  <si>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</si>
  <si>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</si>
  <si>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</si>
  <si>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</si>
  <si>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</si>
  <si>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</si>
  <si>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</si>
  <si>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</si>
  <si>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</si>
  <si>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</si>
  <si>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</si>
  <si>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</si>
  <si>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</si>
  <si>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</si>
  <si>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</si>
  <si>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</si>
  <si>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</si>
  <si>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</si>
  <si>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</si>
  <si>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</si>
  <si>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</si>
  <si>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</si>
  <si>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</si>
  <si>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</si>
  <si>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</si>
  <si>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</si>
  <si>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</si>
  <si>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</si>
  <si>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</si>
  <si>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</si>
  <si>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</si>
  <si>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</si>
  <si>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</si>
  <si>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</si>
  <si>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</si>
  <si>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</si>
  <si>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</si>
  <si>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</si>
  <si>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</si>
  <si>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</si>
  <si>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</si>
  <si>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</si>
  <si>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</si>
  <si>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</si>
  <si>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</si>
  <si>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</si>
  <si>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</si>
  <si>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</si>
  <si>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</si>
  <si>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</si>
  <si>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</si>
  <si>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</si>
  <si>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</si>
  <si>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</si>
  <si>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</si>
  <si>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</si>
  <si>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</si>
  <si>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</si>
  <si>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</si>
  <si>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</si>
  <si>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</si>
  <si>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</si>
  <si>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</si>
  <si>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</si>
  <si>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</si>
  <si>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</si>
  <si>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</si>
  <si>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</si>
  <si>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</si>
  <si>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</si>
  <si>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</si>
  <si>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</si>
  <si>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</si>
  <si>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</si>
  <si>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</si>
  <si>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</si>
  <si>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</si>
  <si>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</si>
  <si>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</si>
  <si>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</si>
  <si>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</si>
  <si>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</si>
  <si>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</si>
  <si>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</si>
  <si>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</si>
  <si>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</si>
  <si>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</si>
  <si>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</si>
  <si>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</si>
  <si>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</si>
  <si>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</si>
  <si>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</si>
  <si>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</si>
  <si>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</si>
  <si>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</si>
  <si>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</si>
  <si>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</si>
  <si>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</si>
  <si>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</si>
  <si>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</si>
  <si>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</si>
  <si>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</si>
  <si>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</si>
  <si>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</si>
  <si>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</si>
  <si>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</si>
  <si>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</si>
  <si>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</si>
  <si>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</si>
  <si>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</si>
  <si>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</si>
  <si>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</si>
  <si>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</si>
  <si>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</si>
  <si>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</si>
  <si>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</si>
  <si>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</si>
  <si>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</si>
  <si>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</si>
  <si>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</si>
  <si>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</si>
  <si>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</si>
  <si>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</si>
  <si>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</si>
  <si>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</si>
  <si>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</si>
  <si>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</si>
  <si>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</si>
  <si>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</si>
  <si>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</si>
  <si>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</si>
  <si>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</si>
  <si>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</si>
  <si>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</si>
  <si>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</si>
  <si>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</si>
  <si>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</si>
  <si>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</si>
  <si>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</si>
  <si>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</si>
  <si>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</si>
  <si>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</si>
  <si>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</si>
  <si>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</si>
  <si>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</si>
  <si>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</si>
  <si>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</si>
  <si>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</si>
  <si>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</si>
  <si>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</si>
  <si>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</si>
  <si>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</si>
  <si>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</si>
  <si>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</si>
  <si>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</si>
  <si>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</si>
  <si>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</si>
  <si>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</si>
  <si>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</si>
  <si>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</si>
  <si>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</si>
  <si>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</si>
  <si>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</si>
  <si>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</si>
  <si>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</si>
  <si>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</si>
  <si>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</si>
  <si>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</si>
  <si>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</si>
  <si>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</si>
  <si>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</si>
  <si>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</si>
  <si>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</si>
  <si>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</si>
  <si>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</si>
  <si>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</si>
  <si>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</si>
  <si>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</si>
  <si>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</si>
  <si>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</si>
  <si>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</si>
  <si>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</si>
  <si>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</si>
  <si>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</si>
  <si>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</si>
  <si>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</si>
  <si>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</si>
  <si>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</si>
  <si>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</si>
  <si>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</si>
  <si>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</si>
  <si>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</si>
  <si>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</si>
  <si>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</si>
  <si>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</si>
  <si>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</si>
  <si>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</si>
  <si>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</si>
  <si>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</si>
  <si>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</si>
  <si>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</si>
  <si>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</si>
  <si>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</si>
  <si>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</si>
  <si>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</si>
  <si>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</si>
  <si>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</si>
  <si>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</si>
  <si>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</si>
  <si>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</si>
  <si>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</si>
  <si>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</si>
  <si>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</si>
  <si>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</si>
  <si>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</si>
  <si>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</si>
  <si>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</si>
  <si>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</si>
  <si>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</si>
  <si>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</si>
  <si>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</si>
  <si>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</si>
  <si>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</si>
  <si>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</si>
  <si>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</si>
  <si>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</si>
  <si>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</si>
  <si>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</si>
  <si>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</si>
  <si>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</si>
  <si>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</si>
  <si>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</si>
  <si>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</si>
  <si>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</si>
  <si>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</si>
  <si>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</si>
  <si>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</si>
  <si>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</si>
  <si>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</si>
  <si>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</si>
  <si>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</si>
  <si>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</si>
  <si>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</si>
  <si>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</si>
  <si>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</si>
  <si>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</si>
  <si>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</si>
  <si>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</si>
  <si>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</si>
  <si>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</si>
  <si>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</si>
  <si>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</si>
  <si>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</si>
  <si>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</si>
  <si>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</si>
  <si>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</si>
  <si>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</si>
  <si>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</si>
  <si>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</si>
  <si>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</si>
  <si>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</si>
  <si>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</si>
  <si>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</si>
  <si>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</si>
  <si>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</si>
  <si>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</si>
  <si>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</si>
  <si>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</si>
  <si>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</si>
  <si>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</si>
  <si>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</si>
  <si>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</si>
  <si>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</si>
  <si>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</si>
  <si>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</si>
  <si>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</si>
  <si>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</si>
  <si>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</si>
  <si>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</si>
  <si>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</si>
  <si>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</si>
  <si>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</si>
  <si>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</si>
  <si>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</si>
  <si>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</si>
  <si>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</si>
  <si>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</si>
  <si>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</si>
  <si>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</si>
  <si>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</si>
  <si>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</si>
  <si>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</si>
  <si>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</si>
  <si>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</si>
  <si>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</si>
  <si>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</si>
  <si>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</si>
  <si>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</si>
  <si>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</si>
  <si>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</si>
  <si>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</si>
  <si>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</si>
  <si>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</si>
  <si>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</si>
  <si>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</si>
  <si>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</si>
  <si>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</si>
  <si>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</si>
  <si>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</si>
  <si>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</si>
  <si>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</si>
  <si>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</si>
  <si>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</si>
  <si>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</si>
  <si>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</si>
  <si>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</si>
  <si>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</si>
  <si>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</si>
  <si>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</si>
  <si>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</si>
  <si>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</si>
  <si>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</si>
  <si>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</si>
  <si>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</si>
  <si>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</si>
  <si>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</si>
  <si>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</si>
  <si>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</si>
  <si>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</si>
  <si>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</si>
  <si>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</si>
  <si>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</si>
  <si>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</si>
  <si>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</si>
  <si>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</si>
  <si>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</si>
  <si>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</si>
  <si>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</si>
  <si>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</si>
  <si>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</si>
  <si>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</si>
  <si>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</si>
  <si>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</si>
  <si>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</si>
  <si>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</si>
  <si>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</si>
  <si>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</si>
  <si>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</si>
  <si>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</si>
  <si>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</si>
  <si>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</si>
  <si>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</si>
  <si>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</si>
  <si>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</si>
  <si>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</si>
  <si>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</si>
  <si>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</si>
  <si>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</si>
  <si>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</si>
  <si>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</si>
  <si>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</si>
  <si>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</si>
  <si>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</si>
  <si>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</si>
  <si>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</si>
  <si>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</si>
  <si>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</si>
  <si>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</si>
  <si>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</si>
  <si>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</si>
  <si>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</si>
  <si>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</si>
  <si>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</si>
  <si>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</si>
  <si>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</si>
  <si>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</si>
  <si>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</si>
  <si>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</si>
  <si>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</si>
  <si>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</si>
  <si>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</si>
  <si>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</si>
  <si>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</si>
  <si>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</si>
  <si>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</si>
  <si>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</si>
  <si>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</si>
  <si>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</si>
  <si>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</si>
  <si>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</si>
  <si>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</si>
  <si>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</si>
  <si>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</si>
  <si>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</si>
  <si>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</si>
  <si>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</si>
  <si>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</si>
  <si>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</si>
  <si>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</si>
  <si>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</si>
  <si>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</si>
  <si>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</si>
  <si>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</si>
  <si>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</si>
  <si>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</si>
  <si>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</si>
  <si>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</si>
  <si>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</si>
  <si>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</si>
  <si>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</si>
  <si>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</si>
  <si>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</si>
  <si>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</si>
  <si>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</si>
  <si>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</si>
  <si>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</si>
  <si>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</si>
  <si>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</si>
  <si>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</si>
  <si>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</si>
  <si>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</si>
  <si>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</si>
  <si>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</si>
  <si>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</si>
  <si>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</si>
  <si>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</si>
  <si>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</si>
  <si>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</si>
  <si>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</si>
  <si>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</si>
  <si>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</si>
  <si>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</si>
  <si>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</si>
  <si>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</si>
  <si>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</si>
  <si>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</si>
  <si>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</si>
  <si>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</si>
  <si>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</si>
  <si>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</si>
  <si>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</si>
  <si>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</si>
  <si>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</si>
  <si>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</si>
  <si>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</si>
  <si>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</si>
  <si>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</si>
  <si>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</si>
  <si>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</si>
  <si>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</si>
  <si>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</si>
  <si>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</si>
  <si>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</si>
  <si>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</si>
  <si>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</si>
  <si>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</si>
  <si>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</si>
  <si>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</si>
  <si>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</si>
  <si>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</si>
  <si>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</si>
  <si>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</si>
  <si>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</si>
  <si>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</si>
  <si>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</si>
  <si>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</si>
  <si>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</si>
  <si>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</si>
  <si>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</si>
  <si>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</si>
  <si>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</si>
  <si>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</si>
  <si>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</si>
  <si>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</si>
  <si>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</si>
  <si>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</si>
  <si>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</si>
  <si>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</si>
  <si>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</si>
  <si>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</si>
  <si>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</si>
  <si>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</si>
  <si>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</si>
  <si>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</si>
  <si>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</si>
  <si>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</si>
  <si>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</si>
  <si>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</si>
  <si>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</si>
  <si>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</si>
  <si>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</si>
  <si>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</si>
  <si>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</si>
  <si>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</si>
  <si>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</si>
  <si>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</si>
  <si>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</si>
  <si>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</si>
  <si>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</si>
  <si>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</si>
  <si>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</si>
  <si>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</si>
  <si>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</si>
  <si>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</si>
  <si>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</si>
  <si>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</si>
  <si>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</si>
  <si>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</si>
  <si>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</si>
  <si>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</si>
  <si>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</si>
  <si>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</si>
  <si>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</si>
  <si>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</si>
  <si>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</si>
  <si>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</si>
  <si>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</si>
  <si>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</si>
  <si>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</si>
  <si>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</si>
  <si>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</si>
  <si>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</si>
  <si>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</si>
  <si>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</si>
  <si>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</si>
  <si>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</si>
  <si>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</si>
  <si>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</si>
  <si>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</si>
  <si>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</si>
  <si>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</si>
  <si>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</si>
  <si>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</si>
  <si>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</si>
  <si>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</si>
  <si>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</si>
  <si>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</si>
  <si>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</si>
  <si>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</si>
  <si>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</si>
  <si>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</si>
  <si>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</si>
  <si>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</si>
  <si>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</si>
  <si>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</si>
  <si>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</si>
  <si>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</si>
  <si>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</si>
  <si>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</si>
  <si>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</si>
  <si>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</si>
  <si>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</si>
  <si>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</si>
  <si>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</si>
  <si>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</si>
  <si>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</si>
  <si>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</si>
  <si>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</si>
  <si>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</si>
  <si>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</si>
  <si>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</si>
  <si>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</si>
  <si>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</si>
  <si>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</si>
  <si>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</si>
  <si>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</si>
  <si>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</si>
  <si>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</si>
  <si>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</si>
  <si>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</si>
  <si>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</si>
  <si>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</si>
  <si>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</si>
  <si>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</si>
  <si>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</si>
  <si>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</si>
  <si>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</si>
  <si>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</si>
  <si>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</si>
  <si>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</si>
  <si>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</si>
  <si>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</si>
  <si>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</si>
  <si>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</si>
  <si>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</si>
  <si>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</si>
  <si>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</si>
  <si>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</si>
  <si>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</si>
  <si>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</si>
  <si>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</si>
  <si>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</si>
  <si>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</si>
  <si>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</si>
  <si>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</si>
  <si>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</si>
  <si>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</si>
  <si>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</si>
  <si>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</si>
  <si>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</si>
  <si>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</si>
  <si>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</si>
  <si>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</si>
  <si>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</si>
  <si>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</si>
  <si>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</si>
  <si>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</si>
  <si>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</si>
  <si>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</si>
  <si>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</si>
  <si>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</si>
  <si>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</si>
  <si>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</si>
  <si>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</si>
  <si>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</si>
  <si>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</si>
  <si>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</si>
  <si>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</si>
  <si>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</si>
  <si>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</si>
  <si>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</si>
  <si>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</si>
  <si>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</si>
  <si>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</si>
  <si>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</si>
  <si>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</si>
  <si>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</si>
  <si>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</si>
  <si>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</si>
  <si>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</si>
  <si>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</si>
  <si>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</si>
  <si>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</si>
  <si>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</si>
  <si>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</si>
  <si>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</si>
  <si>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</si>
  <si>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</si>
  <si>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</si>
  <si>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</si>
  <si>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</si>
  <si>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</si>
  <si>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</si>
  <si>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</si>
  <si>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</si>
  <si>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</si>
  <si>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</si>
  <si>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</si>
  <si>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</si>
  <si>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</si>
  <si>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</si>
  <si>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</si>
  <si>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</si>
  <si>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</si>
  <si>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</si>
  <si>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</si>
  <si>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</si>
  <si>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</si>
  <si>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</si>
  <si>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</si>
  <si>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</si>
  <si>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</si>
  <si>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</si>
  <si>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</si>
  <si>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</si>
  <si>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</si>
  <si>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</si>
  <si>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</si>
  <si>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</si>
  <si>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</si>
  <si>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</si>
  <si>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</si>
  <si>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</si>
  <si>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</si>
  <si>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</si>
  <si>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</si>
  <si>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</si>
  <si>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</si>
  <si>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</si>
  <si>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</si>
  <si>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</si>
  <si>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</si>
  <si>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</si>
  <si>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</si>
  <si>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</si>
  <si>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</si>
  <si>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</si>
  <si>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</si>
  <si>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</si>
  <si>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</si>
  <si>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</si>
  <si>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</si>
  <si>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</si>
  <si>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</si>
  <si>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</si>
  <si>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</si>
  <si>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</si>
  <si>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</si>
  <si>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</si>
  <si>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</si>
  <si>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</si>
  <si>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</si>
  <si>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</si>
  <si>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</si>
  <si>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</si>
  <si>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</si>
  <si>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</si>
  <si>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</si>
  <si>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</si>
  <si>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</si>
  <si>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</si>
  <si>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</si>
  <si>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</si>
  <si>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</si>
  <si>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</si>
  <si>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</si>
  <si>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</si>
  <si>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</si>
  <si>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</si>
  <si>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</si>
  <si>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</si>
  <si>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</si>
  <si>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</si>
  <si>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</si>
  <si>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</si>
  <si>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</si>
  <si>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</si>
  <si>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</si>
  <si>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</si>
  <si>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</si>
  <si>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</si>
  <si>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</si>
  <si>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</si>
  <si>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</si>
  <si>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</si>
  <si>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</si>
  <si>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</si>
  <si>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</si>
  <si>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</si>
  <si>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</si>
  <si>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</si>
  <si>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</si>
  <si>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</si>
  <si>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</si>
  <si>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</si>
  <si>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</si>
  <si>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</si>
  <si>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</si>
  <si>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</si>
  <si>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</si>
  <si>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</si>
  <si>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</si>
  <si>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</si>
  <si>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</si>
  <si>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</si>
  <si>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</si>
  <si>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</si>
  <si>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</si>
  <si>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</si>
  <si>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</si>
  <si>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</si>
  <si>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</si>
  <si>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</si>
  <si>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</si>
  <si>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</si>
  <si>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</si>
  <si>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</si>
  <si>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</si>
  <si>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</si>
  <si>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</si>
  <si>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</si>
  <si>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</si>
  <si>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</si>
  <si>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</si>
  <si>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</si>
  <si>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</si>
  <si>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</si>
  <si>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</si>
  <si>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</si>
  <si>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</si>
  <si>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</si>
  <si>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</si>
  <si>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</si>
  <si>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</si>
  <si>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</si>
  <si>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</si>
  <si>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</si>
  <si>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</si>
  <si>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</si>
  <si>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</si>
  <si>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</si>
  <si>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</si>
  <si>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</si>
  <si>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</si>
  <si>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</si>
  <si>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</si>
  <si>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</si>
  <si>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</si>
  <si>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</si>
  <si>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</si>
  <si>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</si>
  <si>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</si>
  <si>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</si>
  <si>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</si>
  <si>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</si>
  <si>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</si>
  <si>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</si>
  <si>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</si>
  <si>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</si>
  <si>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</si>
  <si>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</si>
  <si>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</si>
  <si>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</si>
  <si>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</si>
  <si>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</si>
  <si>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</si>
  <si>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</si>
  <si>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</si>
  <si>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</si>
  <si>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</si>
  <si>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</si>
  <si>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</si>
  <si>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</si>
  <si>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</si>
  <si>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</si>
  <si>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</si>
  <si>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</si>
  <si>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</si>
  <si>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</si>
  <si>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</si>
  <si>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</si>
  <si>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</si>
  <si>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</si>
  <si>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</si>
  <si>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</si>
  <si>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</si>
  <si>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</si>
  <si>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</si>
  <si>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</si>
  <si>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</si>
  <si>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</si>
  <si>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</si>
  <si>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</si>
  <si>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</si>
  <si>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</si>
  <si>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</si>
  <si>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</si>
  <si>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</si>
  <si>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</si>
  <si>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</si>
  <si>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</si>
  <si>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</si>
  <si>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</si>
  <si>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</si>
  <si>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</si>
  <si>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</si>
  <si>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</si>
  <si>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</si>
  <si>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</si>
  <si>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</si>
  <si>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</si>
  <si>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</si>
  <si>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</si>
  <si>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</si>
  <si>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</si>
  <si>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</si>
  <si>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</si>
  <si>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</si>
  <si>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</si>
  <si>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</si>
  <si>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</si>
  <si>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</si>
  <si>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</si>
  <si>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</si>
  <si>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</si>
  <si>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</si>
  <si>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</si>
  <si>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</si>
  <si>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</si>
  <si>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</si>
  <si>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</si>
  <si>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</si>
  <si>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</si>
  <si>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</si>
  <si>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</si>
  <si>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</si>
  <si>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</si>
  <si>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</si>
  <si>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</si>
  <si>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</si>
  <si>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</si>
  <si>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</si>
  <si>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</si>
  <si>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</si>
  <si>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</si>
  <si>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</si>
  <si>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</si>
  <si>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</si>
  <si>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</si>
  <si>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</si>
  <si>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</si>
  <si>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</si>
  <si>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</si>
  <si>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</si>
  <si>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</si>
  <si>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</si>
  <si>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</si>
  <si>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</si>
  <si>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</si>
  <si>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</si>
  <si>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</si>
  <si>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</si>
  <si>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</si>
  <si>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</si>
  <si>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</si>
  <si>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</si>
  <si>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</si>
  <si>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</si>
  <si>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</si>
  <si>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</si>
  <si>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</si>
  <si>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</si>
  <si>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</si>
  <si>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</si>
  <si>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</si>
  <si>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</si>
  <si>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</si>
  <si>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</si>
  <si>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</si>
  <si>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</si>
  <si>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</si>
  <si>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</si>
  <si>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</si>
  <si>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</si>
  <si>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</si>
  <si>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</si>
  <si>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</si>
  <si>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</si>
  <si>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</si>
  <si>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</si>
  <si>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</si>
  <si>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</si>
  <si>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</si>
  <si>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</si>
  <si>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</si>
  <si>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</si>
  <si>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</si>
  <si>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</si>
  <si>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</si>
  <si>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</si>
  <si>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</si>
  <si>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</si>
  <si>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</si>
  <si>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</si>
  <si>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</si>
  <si>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</si>
  <si>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</si>
  <si>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</si>
  <si>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</si>
  <si>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</si>
  <si>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</si>
  <si>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</si>
  <si>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</si>
  <si>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</si>
  <si>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</si>
  <si>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</si>
  <si>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</si>
  <si>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</si>
  <si>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</si>
  <si>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</si>
  <si>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</si>
  <si>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</si>
  <si>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</si>
  <si>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</si>
  <si>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</si>
  <si>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</si>
  <si>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</si>
  <si>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</si>
  <si>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</si>
  <si>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</si>
  <si>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</si>
  <si>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</si>
  <si>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</si>
  <si>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</si>
  <si>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</si>
  <si>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</si>
  <si>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</si>
  <si>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</si>
  <si>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</si>
  <si>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</si>
  <si>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</si>
  <si>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</si>
  <si>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</si>
  <si>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</si>
  <si>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</si>
  <si>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</si>
  <si>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</si>
  <si>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</si>
  <si>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</si>
  <si>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</si>
  <si>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</si>
  <si>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</si>
  <si>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</si>
  <si>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</si>
  <si>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</si>
  <si>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</si>
  <si>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</si>
  <si>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</si>
  <si>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</si>
  <si>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</si>
  <si>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</si>
  <si>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</si>
  <si>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</si>
  <si>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</si>
  <si>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</si>
  <si>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</si>
  <si>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</si>
  <si>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</si>
  <si>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</si>
  <si>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</si>
  <si>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</si>
  <si>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</si>
  <si>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</si>
  <si>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</si>
  <si>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</si>
  <si>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</si>
  <si>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</si>
  <si>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</si>
  <si>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</si>
  <si>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</si>
  <si>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</si>
  <si>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</si>
  <si>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</si>
  <si>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</si>
  <si>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</si>
  <si>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</si>
  <si>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</si>
  <si>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</si>
  <si>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</si>
  <si>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</si>
  <si>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</si>
  <si>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</si>
  <si>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</si>
  <si>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</si>
  <si>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</si>
  <si>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</si>
  <si>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</si>
  <si>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</si>
  <si>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</si>
  <si>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</si>
  <si>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</si>
  <si>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</si>
  <si>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</si>
  <si>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</si>
  <si>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</si>
  <si>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</si>
  <si>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</si>
  <si>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</si>
  <si>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</si>
  <si>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</si>
  <si>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</si>
  <si>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</si>
  <si>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</si>
  <si>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</si>
  <si>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</si>
  <si>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</si>
  <si>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</si>
  <si>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</si>
  <si>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</si>
  <si>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</si>
  <si>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</si>
  <si>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</si>
  <si>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</si>
  <si>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</si>
  <si>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</si>
  <si>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</si>
  <si>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</si>
  <si>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</si>
  <si>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</si>
  <si>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</si>
  <si>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</si>
  <si>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</si>
  <si>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</si>
  <si>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</si>
  <si>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</si>
  <si>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</si>
  <si>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</si>
  <si>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</si>
  <si>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</si>
  <si>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</si>
  <si>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</si>
  <si>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</si>
  <si>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</si>
  <si>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</si>
  <si>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</si>
  <si>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</si>
  <si>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</si>
  <si>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</si>
  <si>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</si>
  <si>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</si>
  <si>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</si>
  <si>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</si>
  <si>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</si>
  <si>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</si>
  <si>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</si>
  <si>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</si>
  <si>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</si>
  <si>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</si>
  <si>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</si>
  <si>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</si>
  <si>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</si>
  <si>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</si>
  <si>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</si>
  <si>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</si>
  <si>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</si>
  <si>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</si>
  <si>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</si>
  <si>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</si>
  <si>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</si>
  <si>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</si>
  <si>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</si>
  <si>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</si>
  <si>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</si>
  <si>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</si>
  <si>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</si>
  <si>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</si>
  <si>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</si>
  <si>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</si>
  <si>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</si>
  <si>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</si>
  <si>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</si>
  <si>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</si>
  <si>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</si>
  <si>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</si>
  <si>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</si>
  <si>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</si>
  <si>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</si>
  <si>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</si>
  <si>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</si>
  <si>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</si>
  <si>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</si>
  <si>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</si>
  <si>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</si>
  <si>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</si>
  <si>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</si>
  <si>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</si>
  <si>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</si>
  <si>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</si>
  <si>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</si>
  <si>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</si>
  <si>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</si>
  <si>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</si>
  <si>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</si>
  <si>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</si>
  <si>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</si>
  <si>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</si>
  <si>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</si>
  <si>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</si>
  <si>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</si>
  <si>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</si>
  <si>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</si>
  <si>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</si>
  <si>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</si>
  <si>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</si>
  <si>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</si>
  <si>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</si>
  <si>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</si>
  <si>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</si>
  <si>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</si>
  <si>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</si>
  <si>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</si>
  <si>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</si>
  <si>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</si>
  <si>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</si>
  <si>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</si>
  <si>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</si>
  <si>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</si>
  <si>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</si>
  <si>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</si>
  <si>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</si>
  <si>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</si>
  <si>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</si>
  <si>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</si>
  <si>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</si>
  <si>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</si>
  <si>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</si>
  <si>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</si>
  <si>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</si>
  <si>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</si>
  <si>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</si>
  <si>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</si>
  <si>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</si>
  <si>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</si>
  <si>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</si>
  <si>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</si>
  <si>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</si>
  <si>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</si>
  <si>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</si>
  <si>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</si>
  <si>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</si>
  <si>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</si>
  <si>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</si>
  <si>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</si>
  <si>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</si>
  <si>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</si>
  <si>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</si>
  <si>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</si>
  <si>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</si>
  <si>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</si>
  <si>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</si>
  <si>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</si>
  <si>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</si>
  <si>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</si>
  <si>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</si>
  <si>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</si>
  <si>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</si>
  <si>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</si>
  <si>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</si>
  <si>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</si>
  <si>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</si>
  <si>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</si>
  <si>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</si>
  <si>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</si>
  <si>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</si>
  <si>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</si>
  <si>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</si>
  <si>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</si>
  <si>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</si>
  <si>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</si>
  <si>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</si>
  <si>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</si>
  <si>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</si>
  <si>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</si>
  <si>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</si>
  <si>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</si>
  <si>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</si>
  <si>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</si>
  <si>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</si>
  <si>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</si>
  <si>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</si>
  <si>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</si>
  <si>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</si>
  <si>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</si>
  <si>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</si>
  <si>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</si>
  <si>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</si>
  <si>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</si>
  <si>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</si>
  <si>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</si>
  <si>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</si>
  <si>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</si>
  <si>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</si>
  <si>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</si>
  <si>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</si>
  <si>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</si>
  <si>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</si>
  <si>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</si>
  <si>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</si>
  <si>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</si>
  <si>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</si>
  <si>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</si>
  <si>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</si>
  <si>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</si>
  <si>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</si>
  <si>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</si>
  <si>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</si>
  <si>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</si>
  <si>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</si>
  <si>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</si>
  <si>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</si>
  <si>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</si>
  <si>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</si>
  <si>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</si>
  <si>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</si>
  <si>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</si>
  <si>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</si>
  <si>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</si>
  <si>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</si>
  <si>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</si>
  <si>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</si>
  <si>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</si>
  <si>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</si>
  <si>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</si>
  <si>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</si>
  <si>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</si>
  <si>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</si>
  <si>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</si>
  <si>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</si>
  <si>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</si>
  <si>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</si>
  <si>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</si>
  <si>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</si>
  <si>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</si>
  <si>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</si>
  <si>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</si>
  <si>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</si>
  <si>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</si>
  <si>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</si>
  <si>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</si>
  <si>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</si>
  <si>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</si>
  <si>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</si>
  <si>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</si>
  <si>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</si>
  <si>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</si>
  <si>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</si>
  <si>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</si>
  <si>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</si>
  <si>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</si>
  <si>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</si>
  <si>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</si>
  <si>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</si>
  <si>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</si>
  <si>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</si>
  <si>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</si>
  <si>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</si>
  <si>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</si>
  <si>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</si>
  <si>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</si>
  <si>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</si>
  <si>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</si>
  <si>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</si>
  <si>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</si>
  <si>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</si>
  <si>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</si>
  <si>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</si>
  <si>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</si>
  <si>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</si>
  <si>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</si>
  <si>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</si>
  <si>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</si>
  <si>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</si>
  <si>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</si>
  <si>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</si>
  <si>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</si>
  <si>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</si>
  <si>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</si>
  <si>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</si>
  <si>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</si>
  <si>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</si>
  <si>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</si>
  <si>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</si>
  <si>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</si>
  <si>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</si>
  <si>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</si>
  <si>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</si>
  <si>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</si>
  <si>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</si>
  <si>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</si>
  <si>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</si>
  <si>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</si>
  <si>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</si>
  <si>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</si>
  <si>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</si>
  <si>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</si>
  <si>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</si>
  <si>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</si>
  <si>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</si>
  <si>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</si>
  <si>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</si>
  <si>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</si>
  <si>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</si>
  <si>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</si>
  <si>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</si>
  <si>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</si>
  <si>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</si>
  <si>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</si>
  <si>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</si>
  <si>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</si>
  <si>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</si>
  <si>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</si>
  <si>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</si>
  <si>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</si>
  <si>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</si>
  <si>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</si>
  <si>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</si>
  <si>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</si>
  <si>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</si>
  <si>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</si>
  <si>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</si>
  <si>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</si>
  <si>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</si>
  <si>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</si>
  <si>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</si>
  <si>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</si>
  <si>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</si>
  <si>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</si>
  <si>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</si>
  <si>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</si>
  <si>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</si>
  <si>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</si>
  <si>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</si>
  <si>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</si>
  <si>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</si>
  <si>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</si>
  <si>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</si>
  <si>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</si>
  <si>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</si>
  <si>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</si>
  <si>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</si>
  <si>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</si>
  <si>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</si>
  <si>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</si>
  <si>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</si>
  <si>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</si>
  <si>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</si>
  <si>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</si>
  <si>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</si>
  <si>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</si>
  <si>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</si>
  <si>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</si>
  <si>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</si>
  <si>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</si>
  <si>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</si>
  <si>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</si>
  <si>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</si>
  <si>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</si>
  <si>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</si>
  <si>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</si>
  <si>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</si>
  <si>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</si>
  <si>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</si>
  <si>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</si>
  <si>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</si>
  <si>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</si>
  <si>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</si>
  <si>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</si>
  <si>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</si>
  <si>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</si>
  <si>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</si>
  <si>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</si>
  <si>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</si>
  <si>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</si>
  <si>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</si>
  <si>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</si>
  <si>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</si>
  <si>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</si>
  <si>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</si>
  <si>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</si>
  <si>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</si>
  <si>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</si>
  <si>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</si>
  <si>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</si>
  <si>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</si>
  <si>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</si>
  <si>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</si>
  <si>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</si>
  <si>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</si>
  <si>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</si>
  <si>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</si>
  <si>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</si>
  <si>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</si>
  <si>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</si>
  <si>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</si>
  <si>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</si>
  <si>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</si>
  <si>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</si>
  <si>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</si>
  <si>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</si>
  <si>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</si>
  <si>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</si>
  <si>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</si>
  <si>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</si>
  <si>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</si>
  <si>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</si>
  <si>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</si>
  <si>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</si>
  <si>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</si>
  <si>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</si>
  <si>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</si>
  <si>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</si>
  <si>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</si>
  <si>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</si>
  <si>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</si>
  <si>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</si>
  <si>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</si>
  <si>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</si>
  <si>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</si>
  <si>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</si>
  <si>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</si>
  <si>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</si>
  <si>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</si>
  <si>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</si>
  <si>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</si>
  <si>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</si>
  <si>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</si>
  <si>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</si>
  <si>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</si>
  <si>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</si>
  <si>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</si>
  <si>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</si>
  <si>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</si>
  <si>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</si>
  <si>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</si>
  <si>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</si>
  <si>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</si>
  <si>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</si>
  <si>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</si>
  <si>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</si>
  <si>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</si>
  <si>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</si>
  <si>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</si>
  <si>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</si>
  <si>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</si>
  <si>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</si>
  <si>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</si>
  <si>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</si>
  <si>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</si>
  <si>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</si>
  <si>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</si>
  <si>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</si>
  <si>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</si>
  <si>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</si>
  <si>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</si>
  <si>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</si>
  <si>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</si>
  <si>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</si>
  <si>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</si>
  <si>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</si>
  <si>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</si>
  <si>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</si>
  <si>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</si>
  <si>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</si>
  <si>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</si>
  <si>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</si>
  <si>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</si>
  <si>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</si>
  <si>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</si>
  <si>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</si>
  <si>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</si>
  <si>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</si>
  <si>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</si>
  <si>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</si>
  <si>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</si>
  <si>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</si>
  <si>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</si>
  <si>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</si>
  <si>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</si>
  <si>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</si>
  <si>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</si>
  <si>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</si>
  <si>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</si>
  <si>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</si>
  <si>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</si>
  <si>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</si>
  <si>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</si>
  <si>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</si>
  <si>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</si>
  <si>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</si>
  <si>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</si>
  <si>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</si>
  <si>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</si>
  <si>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</si>
  <si>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</si>
  <si>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</si>
  <si>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</si>
  <si>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</si>
  <si>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</si>
  <si>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</si>
  <si>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</si>
  <si>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</si>
  <si>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</si>
  <si>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</si>
  <si>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</si>
  <si>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</si>
  <si>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</si>
  <si>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</si>
  <si>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</si>
  <si>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</si>
  <si>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</si>
  <si>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</si>
  <si>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</si>
  <si>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</si>
  <si>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</si>
  <si>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</si>
  <si>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</si>
  <si>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</si>
  <si>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</si>
  <si>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</si>
  <si>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</si>
  <si>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</si>
  <si>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</si>
  <si>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</si>
  <si>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</si>
  <si>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</si>
  <si>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</si>
  <si>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</si>
  <si>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</si>
  <si>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</si>
  <si>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</si>
  <si>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</si>
  <si>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</si>
  <si>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</si>
  <si>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</si>
  <si>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</si>
  <si>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</si>
  <si>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</si>
  <si>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</si>
  <si>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</si>
  <si>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</si>
  <si>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</si>
  <si>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</si>
  <si>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</si>
  <si>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</si>
  <si>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</si>
  <si>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</si>
  <si>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</si>
  <si>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</si>
  <si>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</si>
  <si>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</si>
  <si>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</si>
  <si>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</si>
  <si>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</si>
  <si>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</si>
  <si>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</si>
  <si>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</si>
  <si>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</si>
  <si>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</si>
  <si>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</si>
  <si>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</si>
  <si>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</si>
  <si>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</si>
  <si>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</si>
  <si>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</si>
  <si>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</si>
  <si>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</si>
  <si>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</si>
  <si>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</si>
  <si>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</si>
  <si>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</si>
  <si>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</si>
  <si>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</si>
  <si>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</si>
  <si>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</si>
  <si>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</si>
  <si>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</si>
  <si>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</si>
  <si>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</si>
  <si>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</si>
  <si>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</si>
  <si>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</si>
  <si>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</si>
  <si>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</si>
  <si>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</si>
  <si>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</si>
  <si>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</si>
  <si>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</si>
  <si>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</si>
  <si>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</si>
  <si>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</si>
  <si>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</si>
  <si>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</si>
  <si>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</si>
  <si>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</si>
  <si>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</si>
  <si>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</si>
  <si>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</si>
  <si>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</si>
  <si>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</si>
  <si>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</si>
  <si>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</si>
  <si>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</si>
  <si>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</si>
  <si>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</si>
  <si>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</si>
  <si>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</si>
  <si>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</si>
  <si>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</si>
  <si>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</si>
  <si>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</si>
  <si>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</si>
  <si>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</si>
  <si>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</si>
  <si>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</si>
  <si>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</si>
  <si>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</si>
  <si>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</si>
  <si>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</si>
  <si>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</si>
  <si>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</si>
  <si>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</si>
  <si>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</si>
  <si>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</si>
  <si>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</si>
  <si>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</si>
  <si>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</si>
  <si>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</si>
  <si>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</si>
  <si>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</si>
  <si>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</si>
  <si>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</si>
  <si>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</si>
  <si>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</si>
  <si>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</si>
  <si>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</si>
  <si>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</si>
  <si>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</si>
  <si>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</si>
  <si>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</si>
  <si>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</si>
  <si>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</si>
  <si>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</si>
  <si>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</si>
  <si>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</si>
  <si>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</si>
  <si>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</si>
  <si>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</si>
  <si>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</si>
  <si>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</si>
  <si>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</si>
  <si>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</si>
  <si>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</si>
  <si>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</si>
  <si>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</si>
  <si>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</si>
  <si>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</si>
  <si>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</si>
  <si>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</si>
  <si>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</si>
  <si>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</si>
  <si>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</si>
  <si>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</si>
  <si>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</si>
  <si>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</si>
  <si>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</si>
  <si>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</si>
  <si>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</si>
  <si>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</si>
  <si>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</si>
  <si>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</si>
  <si>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</si>
  <si>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</si>
  <si>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</si>
  <si>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</si>
  <si>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</si>
  <si>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</si>
  <si>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</si>
  <si>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</si>
  <si>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</si>
  <si>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</si>
  <si>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</si>
  <si>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</si>
  <si>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</si>
  <si>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</si>
  <si>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</si>
  <si>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</si>
  <si>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</si>
  <si>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</si>
  <si>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</si>
  <si>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</si>
  <si>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</si>
  <si>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</si>
  <si>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</si>
  <si>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</si>
  <si>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</si>
  <si>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</si>
  <si>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</si>
  <si>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</si>
  <si>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</si>
  <si>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</si>
  <si>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</si>
  <si>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</si>
  <si>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</si>
  <si>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</si>
  <si>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</si>
  <si>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</si>
  <si>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</si>
  <si>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</si>
  <si>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</si>
  <si>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</si>
  <si>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</si>
  <si>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</si>
  <si>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</si>
  <si>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</si>
  <si>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</si>
  <si>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</si>
  <si>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</si>
  <si>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</si>
  <si>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</si>
  <si>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</si>
  <si>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</si>
  <si>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</si>
  <si>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</si>
  <si>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</si>
  <si>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</si>
  <si>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</si>
  <si>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</si>
  <si>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</si>
  <si>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</si>
  <si>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</si>
  <si>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</si>
  <si>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</si>
  <si>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</si>
  <si>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</si>
  <si>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</si>
  <si>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</si>
  <si>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</si>
  <si>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</si>
  <si>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</si>
  <si>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</si>
  <si>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</si>
  <si>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</si>
  <si>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</si>
  <si>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</si>
  <si>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</si>
  <si>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</si>
  <si>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</si>
  <si>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</si>
  <si>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</si>
  <si>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</si>
  <si>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</si>
  <si>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</si>
  <si>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</si>
  <si>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</si>
  <si>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</si>
  <si>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</si>
  <si>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</si>
  <si>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</si>
  <si>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</si>
  <si>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</si>
  <si>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</si>
  <si>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</si>
  <si>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</si>
  <si>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</si>
  <si>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</si>
  <si>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</si>
  <si>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</si>
  <si>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</si>
  <si>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</si>
  <si>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</si>
  <si>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</si>
  <si>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</si>
  <si>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</si>
  <si>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</si>
  <si>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</si>
  <si>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</si>
  <si>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</si>
  <si>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</si>
  <si>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</si>
  <si>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</si>
  <si>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</si>
  <si>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</si>
  <si>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</si>
  <si>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</si>
  <si>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</si>
  <si>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</si>
  <si>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</si>
  <si>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</si>
  <si>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</si>
  <si>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</si>
  <si>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</si>
  <si>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</si>
  <si>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</si>
  <si>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</si>
  <si>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</si>
  <si>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</si>
  <si>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</si>
  <si>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</si>
  <si>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</si>
  <si>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</si>
  <si>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</si>
  <si>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</si>
  <si>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</si>
  <si>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</si>
  <si>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</si>
  <si>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</si>
  <si>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</si>
  <si>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</si>
  <si>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</si>
  <si>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</si>
  <si>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</si>
  <si>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</si>
  <si>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</si>
  <si>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</si>
  <si>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</si>
  <si>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</si>
  <si>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</si>
  <si>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</si>
  <si>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</si>
  <si>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</si>
  <si>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</si>
  <si>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</si>
  <si>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</si>
  <si>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</si>
  <si>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</si>
  <si>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</si>
  <si>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</si>
  <si>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</si>
  <si>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</si>
  <si>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</si>
  <si>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</si>
  <si>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</si>
  <si>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</si>
  <si>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</si>
  <si>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</si>
  <si>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</si>
  <si>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</si>
  <si>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</si>
  <si>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</si>
  <si>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</si>
  <si>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</si>
  <si>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</si>
  <si>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</si>
  <si>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</si>
  <si>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</si>
  <si>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</si>
  <si>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</si>
  <si>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</si>
  <si>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</si>
  <si>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</si>
  <si>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</si>
  <si>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</si>
  <si>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</si>
  <si>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</si>
  <si>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</si>
  <si>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</si>
  <si>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</si>
  <si>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</si>
  <si>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</si>
  <si>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</si>
  <si>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</si>
  <si>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</si>
  <si>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</si>
  <si>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</si>
  <si>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</si>
  <si>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</si>
  <si>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</si>
  <si>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</si>
  <si>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</si>
  <si>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</si>
  <si>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</si>
  <si>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</si>
  <si>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</si>
  <si>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</si>
  <si>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</si>
  <si>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</si>
  <si>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</si>
  <si>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</si>
  <si>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</si>
  <si>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</si>
  <si>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</si>
  <si>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</si>
  <si>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</si>
  <si>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</si>
  <si>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</si>
  <si>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</si>
  <si>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</si>
  <si>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</si>
  <si>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</si>
  <si>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</si>
  <si>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</si>
  <si>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</si>
  <si>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</si>
  <si>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</si>
  <si>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</si>
  <si>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</si>
  <si>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</si>
  <si>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</si>
  <si>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</si>
  <si>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</si>
  <si>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</si>
  <si>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</si>
  <si>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</si>
  <si>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</si>
  <si>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</si>
  <si>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</si>
  <si>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</si>
  <si>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</si>
  <si>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</si>
  <si>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</si>
  <si>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</si>
  <si>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</si>
  <si>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</si>
  <si>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</si>
  <si>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</si>
  <si>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</si>
  <si>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</si>
  <si>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</si>
  <si>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</si>
  <si>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</si>
  <si>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</si>
  <si>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</si>
  <si>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</si>
  <si>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</si>
  <si>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</si>
  <si>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</si>
  <si>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</si>
  <si>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</si>
  <si>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</si>
  <si>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</si>
  <si>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</si>
  <si>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</si>
  <si>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</si>
  <si>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</si>
  <si>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</si>
  <si>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</si>
  <si>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</si>
  <si>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</si>
  <si>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</si>
  <si>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</si>
  <si>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</si>
  <si>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</si>
  <si>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</si>
  <si>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</si>
  <si>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</si>
  <si>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</si>
  <si>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</si>
  <si>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</si>
  <si>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</si>
  <si>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</si>
  <si>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</si>
  <si>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</si>
  <si>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</si>
  <si>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</si>
  <si>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</si>
  <si>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</si>
  <si>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</si>
  <si>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</si>
  <si>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</si>
  <si>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</si>
  <si>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</si>
  <si>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</si>
  <si>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</si>
  <si>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</si>
  <si>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</si>
  <si>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</si>
  <si>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</si>
  <si>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</si>
  <si>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</si>
  <si>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</si>
  <si>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</si>
  <si>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</si>
  <si>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</si>
  <si>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</si>
  <si>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</si>
  <si>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</si>
  <si>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</si>
  <si>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</si>
  <si>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</si>
  <si>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</si>
  <si>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</si>
  <si>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</si>
  <si>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</si>
  <si>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</si>
  <si>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</si>
  <si>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</si>
  <si>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</si>
  <si>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</si>
  <si>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</si>
  <si>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</si>
  <si>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</si>
  <si>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</si>
  <si>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</si>
  <si>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</si>
  <si>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</si>
  <si>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</si>
  <si>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</si>
  <si>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</si>
  <si>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</si>
  <si>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</si>
  <si>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</si>
  <si>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</si>
  <si>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</si>
  <si>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</si>
  <si>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</si>
  <si>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</si>
  <si>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</si>
  <si>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</si>
  <si>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</si>
  <si>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</si>
  <si>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</si>
  <si>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</si>
  <si>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</si>
  <si>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</si>
  <si>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</si>
  <si>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</si>
  <si>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</si>
  <si>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</si>
  <si>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</si>
  <si>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</si>
  <si>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</si>
  <si>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</si>
  <si>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</si>
  <si>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</si>
  <si>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</si>
  <si>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</si>
  <si>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</si>
  <si>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</si>
  <si>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</si>
  <si>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</si>
  <si>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</si>
  <si>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</si>
  <si>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</si>
  <si>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</si>
  <si>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</si>
  <si>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</si>
  <si>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</si>
  <si>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</si>
  <si>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</si>
  <si>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</si>
  <si>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</si>
  <si>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</si>
  <si>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</si>
  <si>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</si>
  <si>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</si>
  <si>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</si>
  <si>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</si>
  <si>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</si>
  <si>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</si>
  <si>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</si>
  <si>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</si>
  <si>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</si>
  <si>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</si>
  <si>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</si>
  <si>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</si>
  <si>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</si>
  <si>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</si>
  <si>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</si>
  <si>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</si>
  <si>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</si>
  <si>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</si>
  <si>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</si>
  <si>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</si>
  <si>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</si>
  <si>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</si>
  <si>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</si>
  <si>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</si>
  <si>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</si>
  <si>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</si>
  <si>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</si>
  <si>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</si>
  <si>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</si>
  <si>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</si>
  <si>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</si>
  <si>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</si>
  <si>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</si>
  <si>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</si>
  <si>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</si>
  <si>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</si>
  <si>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</si>
  <si>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</si>
  <si>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</si>
  <si>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</si>
  <si>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</si>
  <si>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</si>
  <si>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</si>
  <si>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</si>
  <si>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</si>
  <si>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</si>
  <si>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</si>
  <si>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</si>
  <si>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</si>
  <si>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</si>
  <si>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</si>
  <si>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</si>
  <si>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</si>
  <si>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</si>
  <si>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</si>
  <si>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</si>
  <si>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</si>
  <si>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</si>
  <si>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</si>
  <si>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</si>
  <si>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</si>
  <si>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</si>
  <si>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</si>
  <si>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</si>
  <si>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</si>
  <si>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</si>
  <si>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</si>
  <si>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</si>
  <si>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</si>
  <si>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</si>
  <si>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</si>
  <si>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</si>
  <si>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</si>
  <si>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</si>
  <si>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</si>
  <si>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</si>
  <si>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</si>
  <si>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</si>
  <si>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</si>
  <si>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</si>
  <si>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</si>
  <si>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</si>
  <si>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</si>
  <si>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</si>
  <si>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</si>
  <si>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</si>
  <si>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</si>
  <si>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</si>
  <si>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</si>
  <si>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</si>
  <si>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</si>
  <si>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</si>
  <si>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</si>
  <si>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</si>
  <si>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</si>
  <si>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</si>
  <si>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</si>
  <si>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</si>
  <si>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</si>
  <si>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</si>
  <si>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</si>
  <si>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</si>
  <si>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</si>
  <si>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</si>
  <si>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</si>
  <si>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</si>
  <si>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</si>
  <si>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</si>
  <si>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</si>
  <si>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</si>
  <si>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</si>
  <si>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</si>
  <si>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</si>
  <si>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</si>
  <si>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</si>
  <si>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</si>
  <si>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</si>
  <si>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</si>
  <si>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</si>
  <si>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</si>
  <si>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</si>
  <si>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</si>
  <si>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</si>
  <si>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</si>
  <si>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</si>
  <si>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</si>
  <si>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</si>
  <si>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</si>
  <si>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</si>
  <si>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</si>
  <si>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</si>
  <si>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</si>
  <si>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</si>
  <si>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</si>
  <si>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</si>
  <si>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</si>
  <si>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</si>
  <si>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</si>
  <si>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</si>
  <si>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</si>
  <si>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</si>
  <si>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</si>
  <si>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</si>
  <si>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</si>
  <si>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</si>
  <si>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</si>
  <si>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</si>
  <si>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</si>
  <si>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</si>
  <si>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</si>
  <si>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</si>
  <si>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</si>
  <si>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</si>
  <si>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</si>
  <si>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</si>
  <si>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</si>
  <si>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</si>
  <si>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</si>
  <si>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</si>
  <si>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</si>
  <si>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</si>
  <si>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</si>
  <si>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</si>
  <si>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</si>
  <si>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</si>
  <si>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</si>
  <si>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</si>
  <si>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</si>
  <si>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</si>
  <si>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</si>
  <si>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</si>
  <si>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</si>
  <si>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</si>
  <si>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</si>
  <si>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</si>
  <si>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</si>
  <si>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</si>
  <si>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</si>
  <si>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</si>
  <si>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</si>
  <si>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</si>
  <si>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</si>
  <si>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</si>
  <si>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</si>
  <si>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</si>
  <si>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</si>
  <si>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</si>
  <si>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</si>
  <si>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</si>
  <si>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</si>
  <si>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</si>
  <si>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</si>
  <si>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</si>
  <si>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</si>
  <si>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</si>
  <si>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</si>
  <si>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</si>
  <si>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</si>
  <si>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</si>
  <si>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</si>
  <si>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</si>
  <si>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</si>
  <si>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</si>
  <si>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</si>
  <si>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</si>
  <si>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</si>
  <si>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</si>
  <si>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</si>
  <si>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</si>
  <si>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</si>
  <si>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</si>
  <si>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</si>
  <si>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</si>
  <si>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</si>
  <si>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</si>
  <si>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</si>
  <si>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</si>
  <si>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</si>
  <si>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</si>
  <si>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</si>
  <si>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</si>
  <si>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</si>
  <si>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</si>
  <si>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</si>
  <si>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</si>
  <si>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</si>
  <si>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</si>
  <si>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</si>
  <si>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</si>
  <si>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</si>
  <si>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</si>
  <si>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</si>
  <si>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</si>
  <si>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</si>
  <si>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</si>
  <si>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</si>
  <si>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</si>
  <si>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</si>
  <si>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</si>
  <si>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</si>
  <si>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</si>
  <si>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</si>
  <si>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</si>
  <si>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</si>
  <si>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</si>
  <si>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</si>
  <si>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</si>
  <si>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</si>
  <si>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</si>
  <si>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</si>
  <si>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</si>
  <si>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</si>
  <si>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</si>
  <si>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</si>
  <si>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</si>
  <si>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</si>
  <si>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</si>
  <si>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</si>
  <si>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</si>
  <si>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</si>
  <si>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</si>
  <si>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</si>
  <si>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</si>
  <si>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</si>
  <si>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</si>
  <si>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</si>
  <si>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</si>
  <si>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</si>
  <si>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</si>
  <si>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</si>
  <si>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</si>
  <si>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</si>
  <si>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</si>
  <si>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</si>
  <si>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</si>
  <si>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</si>
  <si>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</si>
  <si>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</si>
  <si>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</si>
  <si>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</si>
  <si>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</si>
  <si>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</si>
  <si>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</si>
  <si>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</si>
  <si>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</si>
  <si>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</si>
  <si>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</si>
  <si>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</si>
  <si>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</si>
  <si>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</si>
  <si>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</si>
  <si>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</si>
  <si>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</si>
  <si>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</si>
  <si>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</si>
  <si>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</si>
  <si>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</si>
  <si>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</si>
  <si>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</si>
  <si>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</si>
  <si>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</si>
  <si>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</si>
  <si>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</si>
  <si>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</si>
  <si>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</si>
  <si>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</si>
  <si>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</si>
  <si>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</si>
  <si>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</si>
  <si>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</si>
  <si>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</si>
  <si>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</si>
  <si>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</si>
  <si>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</si>
  <si>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</si>
  <si>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</si>
  <si>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</si>
  <si>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</si>
  <si>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</si>
  <si>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</si>
  <si>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</si>
  <si>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</si>
  <si>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</si>
  <si>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</si>
  <si>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</si>
  <si>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</si>
  <si>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</si>
  <si>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</si>
  <si>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</si>
  <si>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</si>
  <si>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</si>
  <si>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</si>
  <si>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</si>
  <si>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</si>
  <si>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</si>
  <si>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</si>
  <si>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</si>
  <si>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</si>
  <si>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</si>
  <si>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</si>
  <si>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</si>
  <si>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</si>
  <si>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</si>
  <si>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</si>
  <si>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</si>
  <si>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</si>
  <si>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</si>
  <si>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</si>
  <si>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</si>
  <si>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</si>
  <si>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</si>
  <si>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</si>
  <si>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</si>
  <si>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</si>
  <si>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</si>
  <si>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</si>
  <si>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</si>
  <si>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</si>
  <si>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</si>
  <si>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</si>
  <si>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</si>
  <si>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</si>
  <si>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</si>
  <si>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</si>
  <si>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</si>
  <si>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</si>
  <si>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</si>
  <si>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</si>
  <si>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</si>
  <si>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</si>
  <si>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</si>
  <si>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</si>
  <si>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</si>
  <si>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</si>
  <si>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</si>
  <si>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</si>
  <si>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</si>
  <si>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</si>
  <si>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</si>
  <si>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</si>
  <si>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</si>
  <si>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</si>
  <si>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</si>
  <si>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</si>
  <si>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</si>
  <si>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</si>
  <si>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</si>
  <si>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</si>
  <si>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</si>
  <si>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</si>
  <si>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</si>
  <si>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</si>
  <si>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</si>
  <si>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</si>
  <si>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</si>
  <si>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</si>
  <si>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</si>
  <si>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</si>
  <si>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</si>
  <si>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</si>
  <si>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</si>
  <si>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</si>
  <si>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</si>
  <si>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</si>
  <si>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</si>
  <si>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</si>
  <si>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</si>
  <si>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</si>
  <si>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</si>
  <si>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</si>
  <si>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</si>
  <si>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</si>
  <si>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</si>
  <si>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</si>
  <si>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</si>
  <si>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</si>
  <si>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</si>
  <si>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</si>
  <si>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</si>
  <si>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</si>
  <si>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</si>
  <si>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</si>
  <si>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</si>
  <si>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</si>
  <si>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</si>
  <si>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</si>
  <si>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</si>
  <si>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</si>
  <si>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</si>
  <si>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</si>
  <si>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</si>
  <si>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</si>
  <si>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</si>
  <si>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</si>
  <si>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</si>
  <si>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</si>
  <si>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</si>
  <si>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</si>
  <si>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</si>
  <si>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</si>
  <si>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</si>
  <si>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</si>
  <si>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</si>
  <si>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</si>
  <si>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</si>
  <si>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</si>
  <si>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</si>
  <si>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</si>
  <si>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</si>
  <si>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</si>
  <si>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</si>
  <si>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</si>
  <si>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</si>
  <si>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</si>
  <si>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</si>
  <si>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</si>
  <si>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</si>
  <si>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</si>
  <si>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</si>
  <si>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</si>
  <si>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</si>
  <si>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</si>
  <si>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</si>
  <si>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</si>
  <si>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</si>
  <si>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</si>
  <si>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</si>
  <si>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</si>
  <si>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</si>
  <si>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</si>
  <si>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</si>
  <si>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</si>
  <si>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</si>
  <si>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</si>
  <si>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</si>
  <si>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</si>
  <si>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</si>
  <si>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</si>
  <si>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</si>
  <si>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</si>
  <si>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</si>
  <si>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</si>
  <si>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</si>
  <si>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</si>
  <si>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</si>
  <si>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</si>
  <si>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</si>
  <si>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</si>
  <si>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</si>
  <si>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</si>
  <si>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</si>
  <si>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</si>
  <si>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</si>
  <si>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</si>
  <si>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</si>
  <si>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</si>
  <si>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</si>
  <si>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</si>
  <si>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</si>
  <si>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</si>
  <si>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</si>
  <si>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</si>
  <si>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</si>
  <si>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</si>
  <si>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</si>
  <si>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</si>
  <si>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</si>
  <si>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</si>
  <si>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</si>
  <si>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</si>
  <si>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</si>
  <si>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</si>
  <si>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</si>
  <si>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</si>
  <si>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</si>
  <si>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</si>
  <si>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</si>
  <si>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</si>
  <si>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</si>
  <si>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</si>
  <si>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</si>
  <si>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</si>
  <si>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</si>
  <si>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</si>
  <si>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</si>
  <si>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</si>
  <si>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</si>
  <si>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</si>
  <si>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</si>
  <si>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</si>
  <si>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</si>
  <si>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</si>
  <si>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</si>
  <si>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</si>
  <si>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</si>
  <si>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</si>
  <si>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</si>
  <si>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</si>
  <si>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</si>
  <si>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</si>
  <si>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</si>
  <si>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</si>
  <si>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</si>
  <si>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</si>
  <si>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</si>
  <si>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</si>
  <si>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</si>
  <si>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</si>
  <si>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</si>
  <si>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</si>
  <si>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</si>
  <si>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</si>
  <si>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</si>
  <si>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</si>
  <si>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</si>
  <si>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</si>
  <si>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</si>
  <si>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</si>
  <si>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</si>
  <si>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</si>
  <si>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</si>
  <si>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</si>
  <si>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</si>
  <si>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</si>
  <si>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</si>
  <si>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</si>
  <si>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</si>
  <si>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</si>
  <si>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</si>
  <si>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</si>
  <si>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</si>
  <si>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</si>
  <si>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</si>
  <si>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</si>
  <si>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</si>
  <si>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</si>
  <si>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</si>
  <si>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</si>
  <si>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</si>
  <si>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</si>
  <si>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</si>
  <si>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</si>
  <si>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</si>
  <si>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</si>
  <si>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</si>
  <si>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</si>
  <si>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</si>
  <si>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</si>
  <si>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</si>
  <si>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</si>
  <si>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</si>
  <si>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</si>
  <si>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</si>
  <si>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</si>
  <si>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</si>
  <si>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</si>
  <si>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</si>
  <si>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</si>
  <si>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</si>
  <si>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</si>
  <si>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</si>
  <si>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</si>
  <si>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</si>
  <si>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</si>
  <si>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</si>
  <si>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</si>
  <si>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</si>
  <si>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</si>
  <si>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</si>
  <si>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</si>
  <si>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</si>
  <si>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</si>
  <si>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</si>
  <si>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</si>
  <si>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</si>
  <si>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</si>
  <si>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</si>
  <si>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</si>
  <si>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</si>
  <si>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</si>
  <si>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</si>
  <si>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</si>
  <si>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</si>
  <si>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</si>
  <si>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</si>
  <si>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</si>
  <si>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</si>
  <si>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</si>
  <si>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ZDRAVSTVENA ŠKOLA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</si>
</sst>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2685516.01</v>
      </c>
      <c r="D2" s="6">
        <f>'PR-RAS'!E6</f>
        <v>3230334.41</v>
      </c>
      <c r="E2" s="6">
        <v>0</v>
      </c>
      <c r="F2" s="6">
        <v>0</v>
      </c>
      <c r="G2" s="7">
        <f t="shared" ref="G2:G264" si="0">(B2/1000)*(C2*1+D2*2)</f>
        <v>9146.1848300000001</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2371616.19</v>
      </c>
      <c r="D46" s="1">
        <f>'PR-RAS'!E50</f>
        <v>2943646.76</v>
      </c>
      <c r="E46" s="1">
        <v>0</v>
      </c>
      <c r="F46" s="1">
        <v>0</v>
      </c>
      <c r="G46" s="2">
        <f t="shared" si="0"/>
        <v>371650.93694999994</v>
      </c>
      <c r="H46" s="2">
        <f t="shared" si="1"/>
        <v>0.43000000016763806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2293231.77</v>
      </c>
      <c r="D64" s="1">
        <f>'PR-RAS'!E68</f>
        <v>2887996.01</v>
      </c>
      <c r="E64" s="1">
        <v>0</v>
      </c>
      <c r="F64" s="1">
        <v>0</v>
      </c>
      <c r="G64" s="2">
        <f t="shared" si="0"/>
        <v>508361.09876999992</v>
      </c>
      <c r="H64" s="2">
        <f t="shared" si="1"/>
        <v>0.23999999975785613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2291898.62</v>
      </c>
      <c r="D65" s="1">
        <f>'PR-RAS'!E69</f>
        <v>2886931.01</v>
      </c>
      <c r="E65" s="1">
        <v>0</v>
      </c>
      <c r="F65" s="1">
        <v>0</v>
      </c>
      <c r="G65" s="2">
        <f t="shared" si="0"/>
        <v>516208.68095999997</v>
      </c>
      <c r="H65" s="2">
        <f t="shared" si="1"/>
        <v>0.38999999966472387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1333.15</v>
      </c>
      <c r="D66" s="1">
        <f>'PR-RAS'!E70</f>
        <v>1065</v>
      </c>
      <c r="E66" s="1">
        <v>0</v>
      </c>
      <c r="F66" s="1">
        <v>0</v>
      </c>
      <c r="G66" s="2">
        <f t="shared" si="0"/>
        <v>225.10475000000002</v>
      </c>
      <c r="H66" s="2">
        <f t="shared" si="1"/>
        <v>0.15000000000009095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77720.800000000003</v>
      </c>
      <c r="D70" s="1">
        <f>'PR-RAS'!E74</f>
        <v>53672.800000000003</v>
      </c>
      <c r="E70" s="1">
        <v>0</v>
      </c>
      <c r="F70" s="1">
        <v>0</v>
      </c>
      <c r="G70" s="2">
        <f t="shared" si="0"/>
        <v>12769.581600000003</v>
      </c>
      <c r="H70" s="2">
        <f t="shared" si="1"/>
        <v>0.39999999999417923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77720.800000000003</v>
      </c>
      <c r="D71" s="1">
        <f>'PR-RAS'!E75</f>
        <v>53672.800000000003</v>
      </c>
      <c r="E71" s="1">
        <v>0</v>
      </c>
      <c r="F71" s="1">
        <v>0</v>
      </c>
      <c r="G71" s="2">
        <f t="shared" si="0"/>
        <v>12954.648000000003</v>
      </c>
      <c r="H71" s="2">
        <f t="shared" si="1"/>
        <v>0.39999999999417923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663.62</v>
      </c>
      <c r="D73" s="1">
        <f>'PR-RAS'!E77</f>
        <v>1977.95</v>
      </c>
      <c r="E73" s="1">
        <v>0</v>
      </c>
      <c r="F73" s="1">
        <v>0</v>
      </c>
      <c r="G73" s="2">
        <f t="shared" si="0"/>
        <v>332.60543999999999</v>
      </c>
      <c r="H73" s="2">
        <f t="shared" si="1"/>
        <v>0.42999999999994998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663.62</v>
      </c>
      <c r="D74" s="1">
        <f>'PR-RAS'!E78</f>
        <v>296.7</v>
      </c>
      <c r="E74" s="1">
        <v>0</v>
      </c>
      <c r="F74" s="1">
        <v>0</v>
      </c>
      <c r="G74" s="2">
        <f t="shared" si="0"/>
        <v>91.76245999999999</v>
      </c>
      <c r="H74" s="2">
        <f t="shared" si="1"/>
        <v>0.68000000000000682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1681.25</v>
      </c>
      <c r="E76" s="1">
        <v>0</v>
      </c>
      <c r="F76" s="1">
        <v>0</v>
      </c>
      <c r="G76" s="2">
        <f t="shared" si="0"/>
        <v>252.1875</v>
      </c>
      <c r="H76" s="2">
        <f t="shared" si="1"/>
        <v>0.25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1.08</v>
      </c>
      <c r="D78" s="1">
        <f>'PR-RAS'!E82</f>
        <v>10.08</v>
      </c>
      <c r="E78" s="1">
        <v>0</v>
      </c>
      <c r="F78" s="1">
        <v>0</v>
      </c>
      <c r="G78" s="2">
        <f t="shared" si="0"/>
        <v>1.63548</v>
      </c>
      <c r="H78" s="2">
        <f t="shared" si="1"/>
        <v>0.16000000000000014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1.08</v>
      </c>
      <c r="D79" s="1">
        <f>'PR-RAS'!E83</f>
        <v>10.08</v>
      </c>
      <c r="E79" s="1">
        <v>0</v>
      </c>
      <c r="F79" s="1">
        <v>0</v>
      </c>
      <c r="G79" s="2">
        <f t="shared" si="0"/>
        <v>1.6567200000000002</v>
      </c>
      <c r="H79" s="2">
        <f t="shared" si="1"/>
        <v>0.16000000000000014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1.08</v>
      </c>
      <c r="D81" s="1">
        <f>'PR-RAS'!E85</f>
        <v>10.08</v>
      </c>
      <c r="E81" s="1">
        <v>0</v>
      </c>
      <c r="F81" s="1">
        <v>0</v>
      </c>
      <c r="G81" s="2">
        <f t="shared" si="0"/>
        <v>1.6992000000000003</v>
      </c>
      <c r="H81" s="2">
        <f t="shared" si="1"/>
        <v>0.16000000000000014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33258.129999999997</v>
      </c>
      <c r="D102" s="1">
        <f>'PR-RAS'!E106</f>
        <v>36234.199999999997</v>
      </c>
      <c r="E102" s="1">
        <v>0</v>
      </c>
      <c r="F102" s="1">
        <v>0</v>
      </c>
      <c r="G102" s="2">
        <f t="shared" si="0"/>
        <v>10678.37953</v>
      </c>
      <c r="H102" s="2">
        <f t="shared" si="1"/>
        <v>0.32999999999447027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33258.129999999997</v>
      </c>
      <c r="D108" s="1">
        <f>'PR-RAS'!E112</f>
        <v>36234.199999999997</v>
      </c>
      <c r="E108" s="1">
        <v>0</v>
      </c>
      <c r="F108" s="1">
        <v>0</v>
      </c>
      <c r="G108" s="2">
        <f t="shared" si="0"/>
        <v>11312.73871</v>
      </c>
      <c r="H108" s="2">
        <f t="shared" si="1"/>
        <v>0.32999999999447027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33258.129999999997</v>
      </c>
      <c r="D113" s="1">
        <f>'PR-RAS'!E117</f>
        <v>36234.199999999997</v>
      </c>
      <c r="E113" s="1">
        <v>0</v>
      </c>
      <c r="F113" s="1">
        <v>0</v>
      </c>
      <c r="G113" s="2">
        <f t="shared" si="0"/>
        <v>11841.371360000001</v>
      </c>
      <c r="H113" s="2">
        <f t="shared" si="1"/>
        <v>0.32999999999447027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63440.6</v>
      </c>
      <c r="D120" s="1">
        <f>'PR-RAS'!E124</f>
        <v>45248.1</v>
      </c>
      <c r="E120" s="1">
        <v>0</v>
      </c>
      <c r="F120" s="1">
        <v>0</v>
      </c>
      <c r="G120" s="2">
        <f t="shared" si="0"/>
        <v>18318.479199999998</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54574.09</v>
      </c>
      <c r="D121" s="1">
        <f>'PR-RAS'!E125</f>
        <v>37398.1</v>
      </c>
      <c r="E121" s="1">
        <v>0</v>
      </c>
      <c r="F121" s="1">
        <v>0</v>
      </c>
      <c r="G121" s="2">
        <f t="shared" si="0"/>
        <v>15524.434799999999</v>
      </c>
      <c r="H121" s="2">
        <f t="shared" si="1"/>
        <v>0.18999999999505235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54574.09</v>
      </c>
      <c r="D123" s="1">
        <f>'PR-RAS'!E127</f>
        <v>37398.1</v>
      </c>
      <c r="E123" s="1">
        <v>0</v>
      </c>
      <c r="F123" s="1">
        <v>0</v>
      </c>
      <c r="G123" s="2">
        <f t="shared" si="0"/>
        <v>15783.175379999999</v>
      </c>
      <c r="H123" s="2">
        <f t="shared" si="1"/>
        <v>0.18999999999505235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8866.51</v>
      </c>
      <c r="D124" s="1">
        <f>'PR-RAS'!E128</f>
        <v>7850</v>
      </c>
      <c r="E124" s="1">
        <v>0</v>
      </c>
      <c r="F124" s="1">
        <v>0</v>
      </c>
      <c r="G124" s="2">
        <f t="shared" si="0"/>
        <v>3021.68073</v>
      </c>
      <c r="H124" s="2">
        <f t="shared" si="1"/>
        <v>0.48999999999978172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8444.51</v>
      </c>
      <c r="D125" s="1">
        <f>'PR-RAS'!E129</f>
        <v>6850</v>
      </c>
      <c r="E125" s="1">
        <v>0</v>
      </c>
      <c r="F125" s="1">
        <v>0</v>
      </c>
      <c r="G125" s="2">
        <f t="shared" si="0"/>
        <v>2745.9192400000002</v>
      </c>
      <c r="H125" s="2">
        <f t="shared" si="1"/>
        <v>0.48999999999978172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422</v>
      </c>
      <c r="D126" s="1">
        <f>'PR-RAS'!E130</f>
        <v>1000</v>
      </c>
      <c r="E126" s="1">
        <v>0</v>
      </c>
      <c r="F126" s="1">
        <v>0</v>
      </c>
      <c r="G126" s="2">
        <f t="shared" si="0"/>
        <v>302.75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217200.01</v>
      </c>
      <c r="D129" s="1">
        <f>'PR-RAS'!E133</f>
        <v>205195.27</v>
      </c>
      <c r="E129" s="1">
        <v>0</v>
      </c>
      <c r="F129" s="1">
        <v>0</v>
      </c>
      <c r="G129" s="2">
        <f t="shared" si="0"/>
        <v>80331.590400000001</v>
      </c>
      <c r="H129" s="2">
        <f t="shared" si="1"/>
        <v>0.27999999999883585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217200.01</v>
      </c>
      <c r="D130" s="1">
        <f>'PR-RAS'!E134</f>
        <v>205195.27</v>
      </c>
      <c r="E130" s="1">
        <v>0</v>
      </c>
      <c r="F130" s="1">
        <v>0</v>
      </c>
      <c r="G130" s="2">
        <f t="shared" si="0"/>
        <v>80959.180950000009</v>
      </c>
      <c r="H130" s="2">
        <f t="shared" si="1"/>
        <v>0.27999999999883585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217200.01</v>
      </c>
      <c r="D131" s="1">
        <f>'PR-RAS'!E135</f>
        <v>204354.66</v>
      </c>
      <c r="E131" s="1">
        <v>0</v>
      </c>
      <c r="F131" s="1">
        <v>0</v>
      </c>
      <c r="G131" s="2">
        <f t="shared" si="0"/>
        <v>81368.212900000013</v>
      </c>
      <c r="H131" s="2">
        <f t="shared" si="1"/>
        <v>0.35000000000582077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840.61</v>
      </c>
      <c r="E132" s="1">
        <v>0</v>
      </c>
      <c r="F132" s="1">
        <v>0</v>
      </c>
      <c r="G132" s="2">
        <f t="shared" si="0"/>
        <v>220.23982000000001</v>
      </c>
      <c r="H132" s="2">
        <f t="shared" si="1"/>
        <v>0.38999999999998636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2585955.4500000002</v>
      </c>
      <c r="D147" s="1">
        <f>'PR-RAS'!E151</f>
        <v>3189791.65</v>
      </c>
      <c r="E147" s="1">
        <v>0</v>
      </c>
      <c r="F147" s="1">
        <v>0</v>
      </c>
      <c r="G147" s="2">
        <f t="shared" si="0"/>
        <v>1308968.6575</v>
      </c>
      <c r="H147" s="2">
        <f t="shared" si="1"/>
        <v>0.80000000027939677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2247608.4300000002</v>
      </c>
      <c r="D148" s="1">
        <f>'PR-RAS'!E152</f>
        <v>2878629.51</v>
      </c>
      <c r="E148" s="1">
        <v>0</v>
      </c>
      <c r="F148" s="1">
        <v>0</v>
      </c>
      <c r="G148" s="2">
        <f t="shared" si="0"/>
        <v>1176715.5151499999</v>
      </c>
      <c r="H148" s="2">
        <f t="shared" si="1"/>
        <v>0.92000000039115548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1863760.96</v>
      </c>
      <c r="D149" s="1">
        <f>'PR-RAS'!E153</f>
        <v>2396185.7799999998</v>
      </c>
      <c r="E149" s="1">
        <v>0</v>
      </c>
      <c r="F149" s="1">
        <v>0</v>
      </c>
      <c r="G149" s="2">
        <f t="shared" si="0"/>
        <v>985107.61295999994</v>
      </c>
      <c r="H149" s="2">
        <f t="shared" si="1"/>
        <v>0.26000000024214387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1863760.96</v>
      </c>
      <c r="D150" s="1">
        <f>'PR-RAS'!E154</f>
        <v>2396185.7799999998</v>
      </c>
      <c r="E150" s="1">
        <v>0</v>
      </c>
      <c r="F150" s="1">
        <v>0</v>
      </c>
      <c r="G150" s="2">
        <f t="shared" si="0"/>
        <v>991763.74547999993</v>
      </c>
      <c r="H150" s="2">
        <f t="shared" si="1"/>
        <v>0.26000000024214387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76992.28</v>
      </c>
      <c r="D154" s="1">
        <f>'PR-RAS'!E158</f>
        <v>87799.74</v>
      </c>
      <c r="E154" s="1">
        <v>0</v>
      </c>
      <c r="F154" s="1">
        <v>0</v>
      </c>
      <c r="G154" s="2">
        <f t="shared" si="0"/>
        <v>38646.539279999997</v>
      </c>
      <c r="H154" s="2">
        <f t="shared" si="1"/>
        <v>0.53999999999359716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306855.19</v>
      </c>
      <c r="D155" s="1">
        <f>'PR-RAS'!E159</f>
        <v>394643.99</v>
      </c>
      <c r="E155" s="1">
        <v>0</v>
      </c>
      <c r="F155" s="1">
        <v>0</v>
      </c>
      <c r="G155" s="2">
        <f t="shared" si="0"/>
        <v>168806.04817999998</v>
      </c>
      <c r="H155" s="2">
        <f t="shared" si="1"/>
        <v>0.20000000001164153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306817.37</v>
      </c>
      <c r="D157" s="1">
        <f>'PR-RAS'!E161</f>
        <v>394643.99</v>
      </c>
      <c r="E157" s="1">
        <v>0</v>
      </c>
      <c r="F157" s="1">
        <v>0</v>
      </c>
      <c r="G157" s="2">
        <f t="shared" si="0"/>
        <v>170992.43460000001</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37.82</v>
      </c>
      <c r="D158" s="1">
        <f>'PR-RAS'!E162</f>
        <v>0</v>
      </c>
      <c r="E158" s="1">
        <v>0</v>
      </c>
      <c r="F158" s="1">
        <v>0</v>
      </c>
      <c r="G158" s="2">
        <f t="shared" si="0"/>
        <v>5.9377399999999998</v>
      </c>
      <c r="H158" s="2">
        <f t="shared" si="1"/>
        <v>0.17999999999999972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320762.39</v>
      </c>
      <c r="D159" s="1">
        <f>'PR-RAS'!E163</f>
        <v>305614.80999999994</v>
      </c>
      <c r="E159" s="1">
        <v>0</v>
      </c>
      <c r="F159" s="1">
        <v>0</v>
      </c>
      <c r="G159" s="2">
        <f t="shared" si="0"/>
        <v>147254.73757999999</v>
      </c>
      <c r="H159" s="2">
        <f t="shared" si="1"/>
        <v>0.58000000007450581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64357.91</v>
      </c>
      <c r="D160" s="1">
        <f>'PR-RAS'!E164</f>
        <v>70884.28</v>
      </c>
      <c r="E160" s="1">
        <v>0</v>
      </c>
      <c r="F160" s="1">
        <v>0</v>
      </c>
      <c r="G160" s="2">
        <f t="shared" si="0"/>
        <v>32774.10873</v>
      </c>
      <c r="H160" s="2">
        <f t="shared" si="1"/>
        <v>0.36999999999534339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13598.98</v>
      </c>
      <c r="D161" s="1">
        <f>'PR-RAS'!E165</f>
        <v>19450.23</v>
      </c>
      <c r="E161" s="1">
        <v>0</v>
      </c>
      <c r="F161" s="1">
        <v>0</v>
      </c>
      <c r="G161" s="2">
        <f t="shared" si="0"/>
        <v>8399.9104000000007</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37570.370000000003</v>
      </c>
      <c r="D162" s="1">
        <f>'PR-RAS'!E166</f>
        <v>39256.019999999997</v>
      </c>
      <c r="E162" s="1">
        <v>0</v>
      </c>
      <c r="F162" s="1">
        <v>0</v>
      </c>
      <c r="G162" s="2">
        <f t="shared" si="0"/>
        <v>18689.26801</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13188.56</v>
      </c>
      <c r="D163" s="1">
        <f>'PR-RAS'!E167</f>
        <v>12178.03</v>
      </c>
      <c r="E163" s="1">
        <v>0</v>
      </c>
      <c r="F163" s="1">
        <v>0</v>
      </c>
      <c r="G163" s="2">
        <f t="shared" si="0"/>
        <v>6082.2284400000008</v>
      </c>
      <c r="H163" s="2">
        <f t="shared" si="1"/>
        <v>0.47000000000116415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118030.02</v>
      </c>
      <c r="D165" s="1">
        <f>'PR-RAS'!E169</f>
        <v>100534.02</v>
      </c>
      <c r="E165" s="1">
        <v>0</v>
      </c>
      <c r="F165" s="1">
        <v>0</v>
      </c>
      <c r="G165" s="2">
        <f t="shared" si="0"/>
        <v>52332.081839999999</v>
      </c>
      <c r="H165" s="2">
        <f t="shared" si="1"/>
        <v>4.0000000008149073E-2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42499.17</v>
      </c>
      <c r="D166" s="1">
        <f>'PR-RAS'!E170</f>
        <v>40248.89</v>
      </c>
      <c r="E166" s="1">
        <v>0</v>
      </c>
      <c r="F166" s="1">
        <v>0</v>
      </c>
      <c r="G166" s="2">
        <f t="shared" si="0"/>
        <v>20294.496750000002</v>
      </c>
      <c r="H166" s="2">
        <f t="shared" si="1"/>
        <v>0.27999999999883585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546.77</v>
      </c>
      <c r="D167" s="1">
        <f>'PR-RAS'!E171</f>
        <v>1022.08</v>
      </c>
      <c r="E167" s="1">
        <v>0</v>
      </c>
      <c r="F167" s="1">
        <v>0</v>
      </c>
      <c r="G167" s="2">
        <f t="shared" si="0"/>
        <v>430.09438000000006</v>
      </c>
      <c r="H167" s="2">
        <f t="shared" si="1"/>
        <v>0.31000000000005912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65064.23</v>
      </c>
      <c r="D168" s="1">
        <f>'PR-RAS'!E172</f>
        <v>45178.39</v>
      </c>
      <c r="E168" s="1">
        <v>0</v>
      </c>
      <c r="F168" s="1">
        <v>0</v>
      </c>
      <c r="G168" s="2">
        <f t="shared" si="0"/>
        <v>25955.308670000002</v>
      </c>
      <c r="H168" s="2">
        <f t="shared" si="1"/>
        <v>0.62000000000261934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1717.64</v>
      </c>
      <c r="D169" s="1">
        <f>'PR-RAS'!E173</f>
        <v>5430.92</v>
      </c>
      <c r="E169" s="1">
        <v>0</v>
      </c>
      <c r="F169" s="1">
        <v>0</v>
      </c>
      <c r="G169" s="2">
        <f t="shared" si="0"/>
        <v>2113.3526400000001</v>
      </c>
      <c r="H169" s="2">
        <f t="shared" si="1"/>
        <v>0.4399999999998272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6100.75</v>
      </c>
      <c r="D170" s="1">
        <f>'PR-RAS'!E174</f>
        <v>6319.85</v>
      </c>
      <c r="E170" s="1">
        <v>0</v>
      </c>
      <c r="F170" s="1">
        <v>0</v>
      </c>
      <c r="G170" s="2">
        <f t="shared" si="0"/>
        <v>3167.1360500000005</v>
      </c>
      <c r="H170" s="2">
        <f t="shared" si="1"/>
        <v>0.3999999999996362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2101.46</v>
      </c>
      <c r="D172" s="1">
        <f>'PR-RAS'!E176</f>
        <v>2333.89</v>
      </c>
      <c r="E172" s="1">
        <v>0</v>
      </c>
      <c r="F172" s="1">
        <v>0</v>
      </c>
      <c r="G172" s="2">
        <f t="shared" si="0"/>
        <v>1157.5400400000001</v>
      </c>
      <c r="H172" s="2">
        <f t="shared" si="1"/>
        <v>0.57000000000016371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62395.56</v>
      </c>
      <c r="D173" s="1">
        <f>'PR-RAS'!E177</f>
        <v>65994.8</v>
      </c>
      <c r="E173" s="1">
        <v>0</v>
      </c>
      <c r="F173" s="1">
        <v>0</v>
      </c>
      <c r="G173" s="2">
        <f t="shared" si="0"/>
        <v>33434.247519999997</v>
      </c>
      <c r="H173" s="2">
        <f t="shared" si="1"/>
        <v>0.63999999999941792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5076.71</v>
      </c>
      <c r="D174" s="1">
        <f>'PR-RAS'!E178</f>
        <v>4226.68</v>
      </c>
      <c r="E174" s="1">
        <v>0</v>
      </c>
      <c r="F174" s="1">
        <v>0</v>
      </c>
      <c r="G174" s="2">
        <f t="shared" si="0"/>
        <v>2340.7021099999997</v>
      </c>
      <c r="H174" s="2">
        <f t="shared" si="1"/>
        <v>0.60999999999967258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8222.36</v>
      </c>
      <c r="D175" s="1">
        <f>'PR-RAS'!E179</f>
        <v>15913.73</v>
      </c>
      <c r="E175" s="1">
        <v>0</v>
      </c>
      <c r="F175" s="1">
        <v>0</v>
      </c>
      <c r="G175" s="2">
        <f t="shared" si="0"/>
        <v>6968.6686799999998</v>
      </c>
      <c r="H175" s="2">
        <f t="shared" si="1"/>
        <v>0.63000000000101863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10296.209999999999</v>
      </c>
      <c r="D177" s="1">
        <f>'PR-RAS'!E181</f>
        <v>11556.26</v>
      </c>
      <c r="E177" s="1">
        <v>0</v>
      </c>
      <c r="F177" s="1">
        <v>0</v>
      </c>
      <c r="G177" s="2">
        <f t="shared" si="0"/>
        <v>5879.9364799999994</v>
      </c>
      <c r="H177" s="2">
        <f t="shared" si="1"/>
        <v>0.46999999999934516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640.63</v>
      </c>
      <c r="D178" s="1">
        <f>'PR-RAS'!E182</f>
        <v>1040.6300000000001</v>
      </c>
      <c r="E178" s="1">
        <v>0</v>
      </c>
      <c r="F178" s="1">
        <v>0</v>
      </c>
      <c r="G178" s="2">
        <f t="shared" si="0"/>
        <v>481.77453000000003</v>
      </c>
      <c r="H178" s="2">
        <f t="shared" si="1"/>
        <v>0.73999999999989541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5589.96</v>
      </c>
      <c r="D179" s="1">
        <f>'PR-RAS'!E183</f>
        <v>4931.3900000000003</v>
      </c>
      <c r="E179" s="1">
        <v>0</v>
      </c>
      <c r="F179" s="1">
        <v>0</v>
      </c>
      <c r="G179" s="2">
        <f t="shared" si="0"/>
        <v>2750.58772</v>
      </c>
      <c r="H179" s="2">
        <f t="shared" si="1"/>
        <v>0.43000000000029104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18375.88</v>
      </c>
      <c r="D180" s="1">
        <f>'PR-RAS'!E184</f>
        <v>11978.23</v>
      </c>
      <c r="E180" s="1">
        <v>0</v>
      </c>
      <c r="F180" s="1">
        <v>0</v>
      </c>
      <c r="G180" s="2">
        <f t="shared" si="0"/>
        <v>7577.4888599999995</v>
      </c>
      <c r="H180" s="2">
        <f t="shared" si="1"/>
        <v>0.34999999999854481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5934.53</v>
      </c>
      <c r="D181" s="1">
        <f>'PR-RAS'!E185</f>
        <v>5865.27</v>
      </c>
      <c r="E181" s="1">
        <v>0</v>
      </c>
      <c r="F181" s="1">
        <v>0</v>
      </c>
      <c r="G181" s="2">
        <f t="shared" si="0"/>
        <v>3179.7125999999998</v>
      </c>
      <c r="H181" s="2">
        <f t="shared" si="1"/>
        <v>0.74000000000069122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8259.2800000000007</v>
      </c>
      <c r="D182" s="1">
        <f>'PR-RAS'!E186</f>
        <v>10482.61</v>
      </c>
      <c r="E182" s="1">
        <v>0</v>
      </c>
      <c r="F182" s="1">
        <v>0</v>
      </c>
      <c r="G182" s="2">
        <f t="shared" si="0"/>
        <v>5289.6345000000001</v>
      </c>
      <c r="H182" s="2">
        <f t="shared" si="1"/>
        <v>0.67000000000007276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11555.32</v>
      </c>
      <c r="D183" s="1">
        <f>'PR-RAS'!E187</f>
        <v>40144.47</v>
      </c>
      <c r="E183" s="1">
        <v>0</v>
      </c>
      <c r="F183" s="1">
        <v>0</v>
      </c>
      <c r="G183" s="2">
        <f t="shared" si="0"/>
        <v>16715.655320000002</v>
      </c>
      <c r="H183" s="2">
        <f t="shared" si="1"/>
        <v>0.79000000000087311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64423.58</v>
      </c>
      <c r="D184" s="1">
        <f>'PR-RAS'!E188</f>
        <v>28057.24</v>
      </c>
      <c r="E184" s="1">
        <v>0</v>
      </c>
      <c r="F184" s="1">
        <v>0</v>
      </c>
      <c r="G184" s="2">
        <f t="shared" si="0"/>
        <v>22058.464980000001</v>
      </c>
      <c r="H184" s="2">
        <f t="shared" si="1"/>
        <v>0.65999999999985448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549.99</v>
      </c>
      <c r="D185" s="1">
        <f>'PR-RAS'!E189</f>
        <v>560</v>
      </c>
      <c r="E185" s="1">
        <v>0</v>
      </c>
      <c r="F185" s="1">
        <v>0</v>
      </c>
      <c r="G185" s="2">
        <f t="shared" si="0"/>
        <v>307.27816000000001</v>
      </c>
      <c r="H185" s="2">
        <f t="shared" si="1"/>
        <v>9.9999999999909051E-3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1294.57</v>
      </c>
      <c r="D187" s="1">
        <f>'PR-RAS'!E191</f>
        <v>3983.54</v>
      </c>
      <c r="E187" s="1">
        <v>0</v>
      </c>
      <c r="F187" s="1">
        <v>0</v>
      </c>
      <c r="G187" s="2">
        <f t="shared" si="0"/>
        <v>1722.6668999999999</v>
      </c>
      <c r="H187" s="2">
        <f t="shared" si="1"/>
        <v>0.89000000000010004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159.28</v>
      </c>
      <c r="D188" s="1">
        <f>'PR-RAS'!E192</f>
        <v>170</v>
      </c>
      <c r="E188" s="1">
        <v>0</v>
      </c>
      <c r="F188" s="1">
        <v>0</v>
      </c>
      <c r="G188" s="2">
        <f t="shared" si="0"/>
        <v>93.365359999999995</v>
      </c>
      <c r="H188" s="2">
        <f t="shared" si="1"/>
        <v>0.28000000000000114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5545.27</v>
      </c>
      <c r="D189" s="1">
        <f>'PR-RAS'!E193</f>
        <v>6184.18</v>
      </c>
      <c r="E189" s="1">
        <v>0</v>
      </c>
      <c r="F189" s="1">
        <v>0</v>
      </c>
      <c r="G189" s="2">
        <f t="shared" si="0"/>
        <v>3367.7624400000004</v>
      </c>
      <c r="H189" s="2">
        <f t="shared" si="1"/>
        <v>0.4500000000007276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5378.76</v>
      </c>
      <c r="D190" s="1">
        <f>'PR-RAS'!E194</f>
        <v>375</v>
      </c>
      <c r="E190" s="1">
        <v>0</v>
      </c>
      <c r="F190" s="1">
        <v>0</v>
      </c>
      <c r="G190" s="2">
        <f t="shared" si="0"/>
        <v>1158.33564</v>
      </c>
      <c r="H190" s="2">
        <f t="shared" si="1"/>
        <v>0.23999999999978172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51495.71</v>
      </c>
      <c r="D191" s="1">
        <f>'PR-RAS'!E195</f>
        <v>16784.52</v>
      </c>
      <c r="E191" s="1">
        <v>0</v>
      </c>
      <c r="F191" s="1">
        <v>0</v>
      </c>
      <c r="G191" s="2">
        <f t="shared" si="0"/>
        <v>16162.3025</v>
      </c>
      <c r="H191" s="2">
        <f t="shared" si="1"/>
        <v>0.77000000000043656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5357.26</v>
      </c>
      <c r="D192" s="1">
        <f>'PR-RAS'!E196</f>
        <v>1550.5700000000002</v>
      </c>
      <c r="E192" s="1">
        <v>0</v>
      </c>
      <c r="F192" s="1">
        <v>0</v>
      </c>
      <c r="G192" s="2">
        <f t="shared" si="0"/>
        <v>1615.5544000000002</v>
      </c>
      <c r="H192" s="2">
        <f t="shared" si="1"/>
        <v>0.69000000000005457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5357.26</v>
      </c>
      <c r="D206" s="1">
        <f>'PR-RAS'!E210</f>
        <v>1550.5700000000002</v>
      </c>
      <c r="E206" s="1">
        <v>0</v>
      </c>
      <c r="F206" s="1">
        <v>0</v>
      </c>
      <c r="G206" s="2">
        <f t="shared" si="0"/>
        <v>1733.9720000000002</v>
      </c>
      <c r="H206" s="2">
        <f t="shared" si="1"/>
        <v>0.69000000000005457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1128.67</v>
      </c>
      <c r="D207" s="1">
        <f>'PR-RAS'!E211</f>
        <v>1295.3800000000001</v>
      </c>
      <c r="E207" s="1">
        <v>0</v>
      </c>
      <c r="F207" s="1">
        <v>0</v>
      </c>
      <c r="G207" s="2">
        <f t="shared" si="0"/>
        <v>766.20258000000001</v>
      </c>
      <c r="H207" s="2">
        <f t="shared" si="1"/>
        <v>0.71000000000003638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4228.59</v>
      </c>
      <c r="D209" s="1">
        <f>'PR-RAS'!E213</f>
        <v>255.19</v>
      </c>
      <c r="E209" s="1">
        <v>0</v>
      </c>
      <c r="F209" s="1">
        <v>0</v>
      </c>
      <c r="G209" s="2">
        <f t="shared" si="0"/>
        <v>985.70576000000005</v>
      </c>
      <c r="H209" s="2">
        <f t="shared" si="1"/>
        <v>0.59999999999985221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9461.23</v>
      </c>
      <c r="D220" s="1">
        <f>'PR-RAS'!E224</f>
        <v>0</v>
      </c>
      <c r="E220" s="1">
        <v>0</v>
      </c>
      <c r="F220" s="1">
        <v>0</v>
      </c>
      <c r="G220" s="2">
        <f t="shared" si="0"/>
        <v>2072.0093699999998</v>
      </c>
      <c r="H220" s="2">
        <f t="shared" si="1"/>
        <v>0.22999999999956344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9461.23</v>
      </c>
      <c r="D221" s="1">
        <f>'PR-RAS'!E225</f>
        <v>0</v>
      </c>
      <c r="E221" s="1">
        <v>0</v>
      </c>
      <c r="F221" s="1">
        <v>0</v>
      </c>
      <c r="G221" s="2">
        <f t="shared" si="0"/>
        <v>2081.4706000000001</v>
      </c>
      <c r="H221" s="2">
        <f t="shared" si="1"/>
        <v>0.22999999999956344</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9461.23</v>
      </c>
      <c r="D222" s="1">
        <f>'PR-RAS'!E226</f>
        <v>0</v>
      </c>
      <c r="E222" s="1">
        <v>0</v>
      </c>
      <c r="F222" s="1">
        <v>0</v>
      </c>
      <c r="G222" s="2">
        <f t="shared" si="0"/>
        <v>2090.93183</v>
      </c>
      <c r="H222" s="2">
        <f t="shared" si="1"/>
        <v>0.22999999999956344</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656.64</v>
      </c>
      <c r="E248" s="1">
        <v>0</v>
      </c>
      <c r="F248" s="1">
        <v>0</v>
      </c>
      <c r="G248" s="2">
        <f t="shared" si="0"/>
        <v>324.38015999999999</v>
      </c>
      <c r="H248" s="2">
        <f t="shared" si="1"/>
        <v>0.36000000000001364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656.64</v>
      </c>
      <c r="E255" s="1">
        <v>0</v>
      </c>
      <c r="F255" s="1">
        <v>0</v>
      </c>
      <c r="G255" s="2">
        <f t="shared" si="0"/>
        <v>333.57312000000002</v>
      </c>
      <c r="H255" s="2">
        <f t="shared" si="1"/>
        <v>0.36000000000001364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656.64</v>
      </c>
      <c r="E256" s="1">
        <v>0</v>
      </c>
      <c r="F256" s="1">
        <v>0</v>
      </c>
      <c r="G256" s="2">
        <f t="shared" si="0"/>
        <v>334.88639999999998</v>
      </c>
      <c r="H256" s="2">
        <f t="shared" si="1"/>
        <v>0.36000000000001364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2766.14</v>
      </c>
      <c r="D259" s="1">
        <f>'PR-RAS'!E263</f>
        <v>3340.12</v>
      </c>
      <c r="E259" s="1">
        <v>0</v>
      </c>
      <c r="F259" s="1">
        <v>0</v>
      </c>
      <c r="G259" s="2">
        <f t="shared" si="0"/>
        <v>2437.1660400000001</v>
      </c>
      <c r="H259" s="2">
        <f t="shared" si="1"/>
        <v>0.25999999999976353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2766.14</v>
      </c>
      <c r="D260" s="1">
        <f>'PR-RAS'!E264</f>
        <v>3340.12</v>
      </c>
      <c r="E260" s="1">
        <v>0</v>
      </c>
      <c r="F260" s="1">
        <v>0</v>
      </c>
      <c r="G260" s="2">
        <f t="shared" si="0"/>
        <v>2446.6124199999999</v>
      </c>
      <c r="H260" s="2">
        <f t="shared" si="1"/>
        <v>0.25999999999976353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390</v>
      </c>
      <c r="E261" s="1">
        <v>0</v>
      </c>
      <c r="F261" s="1">
        <v>0</v>
      </c>
      <c r="G261" s="2">
        <f t="shared" si="0"/>
        <v>202.8</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2766.14</v>
      </c>
      <c r="D262" s="1">
        <f>'PR-RAS'!E266</f>
        <v>2950.12</v>
      </c>
      <c r="E262" s="1">
        <v>0</v>
      </c>
      <c r="F262" s="1">
        <v>0</v>
      </c>
      <c r="G262" s="2">
        <f t="shared" si="0"/>
        <v>2261.9251799999997</v>
      </c>
      <c r="H262" s="2">
        <f t="shared" si="1"/>
        <v>0.25999999999976353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2585955.4500000002</v>
      </c>
      <c r="D285" s="1">
        <f>'PR-RAS'!E289</f>
        <v>3189791.65</v>
      </c>
      <c r="E285" s="1">
        <v>0</v>
      </c>
      <c r="F285" s="1">
        <v>0</v>
      </c>
      <c r="G285" s="2">
        <f t="shared" si="8"/>
        <v>2546213.0049999999</v>
      </c>
      <c r="H285" s="2">
        <f t="shared" si="9"/>
        <v>0.80000000027939677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99560.55999999959</v>
      </c>
      <c r="D286" s="1">
        <f>'PR-RAS'!E290</f>
        <v>40542.760000000242</v>
      </c>
      <c r="E286" s="1">
        <v>0</v>
      </c>
      <c r="F286" s="1">
        <v>0</v>
      </c>
      <c r="G286" s="2">
        <f t="shared" si="8"/>
        <v>51484.132800000014</v>
      </c>
      <c r="H286" s="2">
        <f t="shared" si="9"/>
        <v>0.68000000016763806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70799.37</v>
      </c>
      <c r="E288" s="1">
        <v>0</v>
      </c>
      <c r="F288" s="1">
        <v>0</v>
      </c>
      <c r="G288" s="2">
        <f t="shared" si="8"/>
        <v>40638.838379999994</v>
      </c>
      <c r="H288" s="2">
        <f t="shared" si="9"/>
        <v>0.36999999999534339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17001.59</v>
      </c>
      <c r="D289" s="1">
        <f>'PR-RAS'!E293</f>
        <v>0</v>
      </c>
      <c r="E289" s="1">
        <v>0</v>
      </c>
      <c r="F289" s="1">
        <v>0</v>
      </c>
      <c r="G289" s="2">
        <f t="shared" si="8"/>
        <v>4896.4579199999998</v>
      </c>
      <c r="H289" s="2">
        <f t="shared" si="9"/>
        <v>0.40999999999985448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4340</v>
      </c>
      <c r="D290" s="1">
        <f>'PR-RAS'!E294</f>
        <v>240</v>
      </c>
      <c r="E290" s="1">
        <v>0</v>
      </c>
      <c r="F290" s="1">
        <v>0</v>
      </c>
      <c r="G290" s="2">
        <f t="shared" si="8"/>
        <v>1392.9799999999998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4340</v>
      </c>
      <c r="D291" s="1">
        <f>'PR-RAS'!E295</f>
        <v>240</v>
      </c>
      <c r="E291" s="1">
        <v>0</v>
      </c>
      <c r="F291" s="1">
        <v>0</v>
      </c>
      <c r="G291" s="2">
        <f t="shared" si="8"/>
        <v>1397.8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1615236.58</v>
      </c>
      <c r="D293" s="1">
        <f>'PR-RAS'!E298</f>
        <v>0</v>
      </c>
      <c r="E293" s="1">
        <v>0</v>
      </c>
      <c r="F293" s="1">
        <v>0</v>
      </c>
      <c r="G293" s="2">
        <f t="shared" si="8"/>
        <v>471649.08136000001</v>
      </c>
      <c r="H293" s="2">
        <f t="shared" si="9"/>
        <v>0.41999999992549419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1615236.58</v>
      </c>
      <c r="D306" s="1">
        <f>'PR-RAS'!E311</f>
        <v>0</v>
      </c>
      <c r="E306" s="1">
        <v>0</v>
      </c>
      <c r="F306" s="1">
        <v>0</v>
      </c>
      <c r="G306" s="2">
        <f t="shared" si="8"/>
        <v>492647.1569</v>
      </c>
      <c r="H306" s="2">
        <f t="shared" si="9"/>
        <v>0.41999999992549419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1615236.58</v>
      </c>
      <c r="D307" s="1">
        <f>'PR-RAS'!E312</f>
        <v>0</v>
      </c>
      <c r="E307" s="1">
        <v>0</v>
      </c>
      <c r="F307" s="1">
        <v>0</v>
      </c>
      <c r="G307" s="2">
        <f t="shared" si="8"/>
        <v>494262.39348000003</v>
      </c>
      <c r="H307" s="2">
        <f t="shared" si="9"/>
        <v>0.41999999992549419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1615236.58</v>
      </c>
      <c r="D309" s="1">
        <f>'PR-RAS'!E314</f>
        <v>0</v>
      </c>
      <c r="E309" s="1">
        <v>0</v>
      </c>
      <c r="F309" s="1">
        <v>0</v>
      </c>
      <c r="G309" s="2">
        <f t="shared" si="8"/>
        <v>497492.86664000002</v>
      </c>
      <c r="H309" s="2">
        <f t="shared" si="9"/>
        <v>0.41999999992549419</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11070.28</v>
      </c>
      <c r="D345" s="1">
        <f>'PR-RAS'!E350</f>
        <v>978215.04</v>
      </c>
      <c r="E345" s="1">
        <v>0</v>
      </c>
      <c r="F345" s="1">
        <v>0</v>
      </c>
      <c r="G345" s="2">
        <f t="shared" si="8"/>
        <v>676820.12384000001</v>
      </c>
      <c r="H345" s="2">
        <f t="shared" si="9"/>
        <v>0.32000000003790774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8446.43</v>
      </c>
      <c r="D358" s="1">
        <f>'PR-RAS'!E363</f>
        <v>12665.12</v>
      </c>
      <c r="E358" s="1">
        <v>0</v>
      </c>
      <c r="F358" s="1">
        <v>0</v>
      </c>
      <c r="G358" s="2">
        <f t="shared" si="8"/>
        <v>12058.271189999999</v>
      </c>
      <c r="H358" s="2">
        <f t="shared" si="9"/>
        <v>0.55000000000109139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6860.41</v>
      </c>
      <c r="D364" s="1">
        <f>'PR-RAS'!E369</f>
        <v>10684.92</v>
      </c>
      <c r="E364" s="1">
        <v>0</v>
      </c>
      <c r="F364" s="1">
        <v>0</v>
      </c>
      <c r="G364" s="2">
        <f t="shared" si="8"/>
        <v>10247.580749999999</v>
      </c>
      <c r="H364" s="2">
        <f t="shared" si="9"/>
        <v>0.48999999999978172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1506.11</v>
      </c>
      <c r="D365" s="1">
        <f>'PR-RAS'!E370</f>
        <v>2748.85</v>
      </c>
      <c r="E365" s="1">
        <v>0</v>
      </c>
      <c r="F365" s="1">
        <v>0</v>
      </c>
      <c r="G365" s="2">
        <f t="shared" si="8"/>
        <v>2549.3868399999997</v>
      </c>
      <c r="H365" s="2">
        <f t="shared" si="9"/>
        <v>0.25999999999999091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705</v>
      </c>
      <c r="D366" s="1">
        <f>'PR-RAS'!E371</f>
        <v>0</v>
      </c>
      <c r="E366" s="1">
        <v>0</v>
      </c>
      <c r="F366" s="1">
        <v>0</v>
      </c>
      <c r="G366" s="2">
        <f t="shared" si="8"/>
        <v>257.32499999999999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1915</v>
      </c>
      <c r="D367" s="1">
        <f>'PR-RAS'!E372</f>
        <v>0</v>
      </c>
      <c r="E367" s="1">
        <v>0</v>
      </c>
      <c r="F367" s="1">
        <v>0</v>
      </c>
      <c r="G367" s="2">
        <f t="shared" si="8"/>
        <v>700.89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2734.3</v>
      </c>
      <c r="D368" s="1">
        <f>'PR-RAS'!E373</f>
        <v>6936.07</v>
      </c>
      <c r="E368" s="1">
        <v>0</v>
      </c>
      <c r="F368" s="1">
        <v>0</v>
      </c>
      <c r="G368" s="2">
        <f t="shared" si="8"/>
        <v>6094.5634799999998</v>
      </c>
      <c r="H368" s="2">
        <f t="shared" si="9"/>
        <v>0.36999999999989086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1000</v>
      </c>
      <c r="E369" s="1">
        <v>0</v>
      </c>
      <c r="F369" s="1">
        <v>0</v>
      </c>
      <c r="G369" s="2">
        <f t="shared" si="8"/>
        <v>736</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1586.02</v>
      </c>
      <c r="D378" s="1">
        <f>'PR-RAS'!E383</f>
        <v>1980.2</v>
      </c>
      <c r="E378" s="1">
        <v>0</v>
      </c>
      <c r="F378" s="1">
        <v>0</v>
      </c>
      <c r="G378" s="2">
        <f t="shared" si="8"/>
        <v>2091.0003400000001</v>
      </c>
      <c r="H378" s="2">
        <f t="shared" si="9"/>
        <v>0.22000000000002728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1586.02</v>
      </c>
      <c r="D379" s="1">
        <f>'PR-RAS'!E384</f>
        <v>1980.2</v>
      </c>
      <c r="E379" s="1">
        <v>0</v>
      </c>
      <c r="F379" s="1">
        <v>0</v>
      </c>
      <c r="G379" s="2">
        <f t="shared" si="8"/>
        <v>2096.5467600000002</v>
      </c>
      <c r="H379" s="2">
        <f t="shared" si="9"/>
        <v>0.22000000000002728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2623.85</v>
      </c>
      <c r="D397" s="1">
        <f>'PR-RAS'!E402</f>
        <v>965549.92</v>
      </c>
      <c r="E397" s="1">
        <v>0</v>
      </c>
      <c r="F397" s="1">
        <v>0</v>
      </c>
      <c r="G397" s="2">
        <f t="shared" si="8"/>
        <v>765754.58124000009</v>
      </c>
      <c r="H397" s="2">
        <f t="shared" si="9"/>
        <v>0.22999999995818143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2623.85</v>
      </c>
      <c r="D398" s="1">
        <f>'PR-RAS'!E403</f>
        <v>965549.92</v>
      </c>
      <c r="E398" s="1">
        <v>0</v>
      </c>
      <c r="F398" s="1">
        <v>0</v>
      </c>
      <c r="G398" s="2">
        <f t="shared" si="8"/>
        <v>767688.3049300001</v>
      </c>
      <c r="H398" s="2">
        <f t="shared" si="9"/>
        <v>0.22999999995818143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1604166.3</v>
      </c>
      <c r="D402" s="1">
        <f>'PR-RAS'!E407</f>
        <v>0</v>
      </c>
      <c r="E402" s="1">
        <v>0</v>
      </c>
      <c r="F402" s="1">
        <v>0</v>
      </c>
      <c r="G402" s="2">
        <f t="shared" si="8"/>
        <v>643270.68630000006</v>
      </c>
      <c r="H402" s="2">
        <f t="shared" si="9"/>
        <v>0.30000000004656613</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978215.04</v>
      </c>
      <c r="E403" s="1">
        <v>0</v>
      </c>
      <c r="F403" s="1">
        <v>0</v>
      </c>
      <c r="G403" s="2">
        <f t="shared" si="8"/>
        <v>786484.89216000005</v>
      </c>
      <c r="H403" s="2">
        <f t="shared" si="9"/>
        <v>4.0000000037252903E-2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1615925.9</v>
      </c>
      <c r="E404" s="1">
        <v>0</v>
      </c>
      <c r="F404" s="1">
        <v>0</v>
      </c>
      <c r="G404" s="2">
        <f t="shared" si="8"/>
        <v>1302436.2753999999</v>
      </c>
      <c r="H404" s="2">
        <f t="shared" si="9"/>
        <v>0.10000000009313226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4300752.59</v>
      </c>
      <c r="D407" s="1">
        <f>'PR-RAS'!E412</f>
        <v>3230334.41</v>
      </c>
      <c r="E407" s="1">
        <v>0</v>
      </c>
      <c r="F407" s="1">
        <v>0</v>
      </c>
      <c r="G407" s="2">
        <f t="shared" si="8"/>
        <v>4369137.09246</v>
      </c>
      <c r="H407" s="2">
        <f t="shared" si="9"/>
        <v>0.82000000029802322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2597025.73</v>
      </c>
      <c r="D408" s="1">
        <f>'PR-RAS'!E413</f>
        <v>4168006.69</v>
      </c>
      <c r="E408" s="1">
        <v>0</v>
      </c>
      <c r="F408" s="1">
        <v>0</v>
      </c>
      <c r="G408" s="2">
        <f t="shared" si="8"/>
        <v>4449746.9177699992</v>
      </c>
      <c r="H408" s="2">
        <f t="shared" si="9"/>
        <v>0.58000000007450581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1703726.8599999999</v>
      </c>
      <c r="D409" s="1">
        <f>'PR-RAS'!E414</f>
        <v>0</v>
      </c>
      <c r="E409" s="1">
        <v>0</v>
      </c>
      <c r="F409" s="1">
        <v>0</v>
      </c>
      <c r="G409" s="2">
        <f t="shared" si="8"/>
        <v>695120.55887999991</v>
      </c>
      <c r="H409" s="2">
        <f t="shared" si="9"/>
        <v>0.14000000013038516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937672.2799999998</v>
      </c>
      <c r="E410" s="1">
        <v>0</v>
      </c>
      <c r="F410" s="1">
        <v>0</v>
      </c>
      <c r="G410" s="2">
        <f t="shared" si="8"/>
        <v>767015.92503999977</v>
      </c>
      <c r="H410" s="2">
        <f t="shared" si="9"/>
        <v>0.27999999979510903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1686725.27</v>
      </c>
      <c r="E411" s="1">
        <v>0</v>
      </c>
      <c r="F411" s="1">
        <v>0</v>
      </c>
      <c r="G411" s="2">
        <f t="shared" si="8"/>
        <v>1383114.7213999999</v>
      </c>
      <c r="H411" s="2">
        <f t="shared" si="9"/>
        <v>0.27000000001862645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17001.59</v>
      </c>
      <c r="D412" s="1">
        <f>'PR-RAS'!E417</f>
        <v>0</v>
      </c>
      <c r="E412" s="1">
        <v>0</v>
      </c>
      <c r="F412" s="1">
        <v>0</v>
      </c>
      <c r="G412" s="2">
        <f t="shared" si="8"/>
        <v>6987.6534899999997</v>
      </c>
      <c r="H412" s="2">
        <f t="shared" si="9"/>
        <v>0.40999999999985448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4340</v>
      </c>
      <c r="D413" s="1">
        <f>'PR-RAS'!E418</f>
        <v>240</v>
      </c>
      <c r="E413" s="1">
        <v>0</v>
      </c>
      <c r="F413" s="1">
        <v>0</v>
      </c>
      <c r="G413" s="2">
        <f t="shared" si="8"/>
        <v>1985.84</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4300752.59</v>
      </c>
      <c r="D633" s="1">
        <f>'PR-RAS'!E639</f>
        <v>3230334.41</v>
      </c>
      <c r="E633" s="1">
        <v>0</v>
      </c>
      <c r="F633" s="1">
        <v>0</v>
      </c>
      <c r="G633" s="2">
        <f t="shared" si="10"/>
        <v>6801218.3311200002</v>
      </c>
      <c r="H633" s="2">
        <f t="shared" si="11"/>
        <v>0.82000000029802322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2597025.73</v>
      </c>
      <c r="D634" s="1">
        <f>'PR-RAS'!E640</f>
        <v>4168006.69</v>
      </c>
      <c r="E634" s="1">
        <v>0</v>
      </c>
      <c r="F634" s="1">
        <v>0</v>
      </c>
      <c r="G634" s="2">
        <f t="shared" si="10"/>
        <v>6920613.7566299997</v>
      </c>
      <c r="H634" s="2">
        <f t="shared" si="11"/>
        <v>0.58000000007450581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1703726.8599999999</v>
      </c>
      <c r="D635" s="1">
        <f>'PR-RAS'!E641</f>
        <v>0</v>
      </c>
      <c r="E635" s="1">
        <v>0</v>
      </c>
      <c r="F635" s="1">
        <v>0</v>
      </c>
      <c r="G635" s="2">
        <f t="shared" si="10"/>
        <v>1080162.8292399999</v>
      </c>
      <c r="H635" s="2">
        <f t="shared" si="11"/>
        <v>0.14000000013038516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937672.2799999998</v>
      </c>
      <c r="E636" s="1">
        <v>0</v>
      </c>
      <c r="F636" s="1">
        <v>0</v>
      </c>
      <c r="G636" s="2">
        <f t="shared" si="10"/>
        <v>1190843.7955999998</v>
      </c>
      <c r="H636" s="2">
        <f t="shared" si="11"/>
        <v>0.27999999979510903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1686725.27</v>
      </c>
      <c r="E637" s="1">
        <v>0</v>
      </c>
      <c r="F637" s="1">
        <v>0</v>
      </c>
      <c r="G637" s="2">
        <f t="shared" si="10"/>
        <v>2145514.5434400002</v>
      </c>
      <c r="H637" s="2">
        <f t="shared" si="11"/>
        <v>0.27000000001862645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17001.59</v>
      </c>
      <c r="D638" s="1">
        <f>'PR-RAS'!E644</f>
        <v>0</v>
      </c>
      <c r="E638" s="1">
        <v>0</v>
      </c>
      <c r="F638" s="1">
        <v>0</v>
      </c>
      <c r="G638" s="2">
        <f t="shared" si="10"/>
        <v>10830.01283</v>
      </c>
      <c r="H638" s="2">
        <f t="shared" si="11"/>
        <v>0.40999999999985448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1686725.2699999998</v>
      </c>
      <c r="D639" s="1">
        <f>'PR-RAS'!E645</f>
        <v>749052.99000000022</v>
      </c>
      <c r="E639" s="1">
        <v>0</v>
      </c>
      <c r="F639" s="1">
        <v>0</v>
      </c>
      <c r="G639" s="2">
        <f t="shared" si="10"/>
        <v>2031922.3375000001</v>
      </c>
      <c r="H639" s="2">
        <f t="shared" si="11"/>
        <v>0.27999999956227839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203239.04000000001</v>
      </c>
      <c r="D641" s="1">
        <f>'PR-RAS'!E647</f>
        <v>243347.67</v>
      </c>
      <c r="E641" s="1">
        <v>0</v>
      </c>
      <c r="F641" s="1">
        <v>0</v>
      </c>
      <c r="G641" s="2">
        <f t="shared" si="10"/>
        <v>441558.00320000004</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20437.900000000001</v>
      </c>
      <c r="D642" s="1">
        <f>'PR-RAS'!E649</f>
        <v>1693063.06</v>
      </c>
      <c r="E642" s="1">
        <v>0</v>
      </c>
      <c r="F642" s="1">
        <v>0</v>
      </c>
      <c r="G642" s="2">
        <f t="shared" si="10"/>
        <v>2183607.53682</v>
      </c>
      <c r="H642" s="2">
        <f t="shared" si="11"/>
        <v>0.16000000005442416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2028727.6</v>
      </c>
      <c r="D643" s="1">
        <f>'PR-RAS'!E650</f>
        <v>354863.65</v>
      </c>
      <c r="E643" s="1">
        <v>0</v>
      </c>
      <c r="F643" s="1">
        <v>0</v>
      </c>
      <c r="G643" s="2">
        <f t="shared" si="10"/>
        <v>1758088.0458000002</v>
      </c>
      <c r="H643" s="2">
        <f t="shared" si="11"/>
        <v>0.74999999988358468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356102.44</v>
      </c>
      <c r="D644" s="1">
        <f>'PR-RAS'!E651</f>
        <v>1279143.45</v>
      </c>
      <c r="E644" s="1">
        <v>0</v>
      </c>
      <c r="F644" s="1">
        <v>0</v>
      </c>
      <c r="G644" s="2">
        <f t="shared" si="10"/>
        <v>1873952.34562</v>
      </c>
      <c r="H644" s="2">
        <f t="shared" si="11"/>
        <v>0.88999999995576218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1693063.06</v>
      </c>
      <c r="D645" s="1">
        <f>'PR-RAS'!E652</f>
        <v>768783.26</v>
      </c>
      <c r="E645" s="1">
        <v>0</v>
      </c>
      <c r="F645" s="1">
        <v>0</v>
      </c>
      <c r="G645" s="2">
        <f t="shared" si="10"/>
        <v>2080525.44952</v>
      </c>
      <c r="H645" s="2">
        <f t="shared" si="11"/>
        <v>0.32000000006519258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103</v>
      </c>
      <c r="D647" s="1">
        <f>'PR-RAS'!E654</f>
        <v>105</v>
      </c>
      <c r="E647" s="1">
        <v>0</v>
      </c>
      <c r="F647" s="1">
        <v>0</v>
      </c>
      <c r="G647" s="2">
        <f t="shared" si="10"/>
        <v>202.19800000000001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97</v>
      </c>
      <c r="D649" s="1">
        <f>'PR-RAS'!E656</f>
        <v>96</v>
      </c>
      <c r="E649" s="1">
        <v>0</v>
      </c>
      <c r="F649" s="1">
        <v>0</v>
      </c>
      <c r="G649" s="2">
        <f t="shared" si="10"/>
        <v>187.27200000000002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2291898.62</v>
      </c>
      <c r="D668" s="1">
        <f>'PR-RAS'!E675</f>
        <v>2886931.01</v>
      </c>
      <c r="E668" s="1">
        <v>0</v>
      </c>
      <c r="F668" s="1">
        <v>0</v>
      </c>
      <c r="G668" s="2">
        <f t="shared" si="10"/>
        <v>5379862.3468800001</v>
      </c>
      <c r="H668" s="2">
        <f t="shared" si="11"/>
        <v>0.38999999966472387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1333.15</v>
      </c>
      <c r="D670" s="1">
        <f>'PR-RAS'!E677</f>
        <v>1065</v>
      </c>
      <c r="E670" s="1">
        <v>0</v>
      </c>
      <c r="F670" s="1">
        <v>0</v>
      </c>
      <c r="G670" s="2">
        <f t="shared" si="10"/>
        <v>2316.84735</v>
      </c>
      <c r="H670" s="2">
        <f t="shared" si="11"/>
        <v>0.15000000000009095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77720.800000000003</v>
      </c>
      <c r="D687" s="1">
        <f>'PR-RAS'!E694</f>
        <v>53672.800000000003</v>
      </c>
      <c r="E687" s="1">
        <v>0</v>
      </c>
      <c r="F687" s="1">
        <v>0</v>
      </c>
      <c r="G687" s="2">
        <f t="shared" si="10"/>
        <v>126955.55040000002</v>
      </c>
      <c r="H687" s="2">
        <f t="shared" si="11"/>
        <v>0.39999999999417923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33075.879999999997</v>
      </c>
      <c r="D703" s="1">
        <f>'PR-RAS'!E710</f>
        <v>26125</v>
      </c>
      <c r="E703" s="1">
        <v>0</v>
      </c>
      <c r="F703" s="1">
        <v>0</v>
      </c>
      <c r="G703" s="2">
        <f t="shared" si="10"/>
        <v>59898.767760000002</v>
      </c>
      <c r="H703" s="2">
        <f t="shared" si="11"/>
        <v>0.12000000000261934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2164.27</v>
      </c>
      <c r="D709" s="1">
        <f>'PR-RAS'!E716</f>
        <v>2317.09</v>
      </c>
      <c r="E709" s="1">
        <v>0</v>
      </c>
      <c r="F709" s="1">
        <v>0</v>
      </c>
      <c r="G709" s="2">
        <f t="shared" si="10"/>
        <v>4813.3026</v>
      </c>
      <c r="H709" s="2">
        <f t="shared" si="11"/>
        <v>0.36000000000012733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1990.62</v>
      </c>
      <c r="D710" s="1">
        <f>'PR-RAS'!E717</f>
        <v>4615.8100000000004</v>
      </c>
      <c r="E710" s="1">
        <v>0</v>
      </c>
      <c r="F710" s="1">
        <v>0</v>
      </c>
      <c r="G710" s="2">
        <f t="shared" si="10"/>
        <v>7956.5681600000007</v>
      </c>
      <c r="H710" s="2">
        <f t="shared" si="11"/>
        <v>0.56999999999970896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37570.370000000003</v>
      </c>
      <c r="D711" s="1">
        <f>'PR-RAS'!E718</f>
        <v>39256.019999999997</v>
      </c>
      <c r="E711" s="1">
        <v>0</v>
      </c>
      <c r="F711" s="1">
        <v>0</v>
      </c>
      <c r="G711" s="2">
        <f t="shared" si="10"/>
        <v>82418.511100000003</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4741.32</v>
      </c>
      <c r="D713" s="1">
        <f>'PR-RAS'!E720</f>
        <v>4931.3900000000003</v>
      </c>
      <c r="E713" s="1">
        <v>0</v>
      </c>
      <c r="F713" s="1">
        <v>0</v>
      </c>
      <c r="G713" s="2">
        <f t="shared" si="10"/>
        <v>10398.119199999999</v>
      </c>
      <c r="H713" s="2">
        <f t="shared" si="11"/>
        <v>0.71000000000003638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13701.38</v>
      </c>
      <c r="D715" s="1">
        <f>'PR-RAS'!E722</f>
        <v>10675.16</v>
      </c>
      <c r="E715" s="1">
        <v>0</v>
      </c>
      <c r="F715" s="1">
        <v>0</v>
      </c>
      <c r="G715" s="2">
        <f t="shared" si="10"/>
        <v>25026.913799999998</v>
      </c>
      <c r="H715" s="2">
        <f t="shared" si="11"/>
        <v>0.53999999999905413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330.78</v>
      </c>
      <c r="D716" s="1">
        <f>'PR-RAS'!E723</f>
        <v>1303.07</v>
      </c>
      <c r="E716" s="1">
        <v>0</v>
      </c>
      <c r="F716" s="1">
        <v>0</v>
      </c>
      <c r="G716" s="2">
        <f t="shared" si="10"/>
        <v>2099.8977999999997</v>
      </c>
      <c r="H716" s="2">
        <f t="shared" si="11"/>
        <v>0.28999999999996362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656.64</v>
      </c>
      <c r="E810" s="1">
        <v>0</v>
      </c>
      <c r="F810" s="1">
        <v>0</v>
      </c>
      <c r="G810" s="2">
        <f t="shared" ref="G810:G983" si="18">(B810/1000)*(C810*1+D810*2)</f>
        <v>1062.44352</v>
      </c>
      <c r="H810" s="2">
        <f t="shared" ref="H810:H1067" si="19">ABS(C810-ROUND(C810,0))+ABS(D810-ROUND(D810,0))</f>
        <v>0.36000000000001364</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8715661.0399999991</v>
      </c>
      <c r="D984" s="6">
        <f>BILANCA!E6</f>
        <v>8733477.6199999992</v>
      </c>
      <c r="E984" s="6">
        <v>0</v>
      </c>
      <c r="F984" s="6">
        <v>0</v>
      </c>
      <c r="G984" s="7">
        <f t="shared" ref="G984:G1241" si="22">B984/1000*C984+B984/500*D984</f>
        <v>26182.616279999998</v>
      </c>
      <c r="H984" s="7">
        <f t="shared" si="19"/>
        <v>0.41999999992549419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6799658.0599999996</v>
      </c>
      <c r="D985" s="1">
        <f>BILANCA!E7</f>
        <v>7705507.9499999993</v>
      </c>
      <c r="E985" s="1">
        <v>0</v>
      </c>
      <c r="F985" s="1">
        <v>0</v>
      </c>
      <c r="G985" s="2">
        <f t="shared" si="22"/>
        <v>44421.34792</v>
      </c>
      <c r="H985" s="2">
        <f t="shared" si="19"/>
        <v>0.11000000033527613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27443.56</v>
      </c>
      <c r="D986" s="1">
        <f>BILANCA!E8</f>
        <v>23694.57</v>
      </c>
      <c r="E986" s="1">
        <v>0</v>
      </c>
      <c r="F986" s="1">
        <v>0</v>
      </c>
      <c r="G986" s="2">
        <f t="shared" si="22"/>
        <v>224.49809999999999</v>
      </c>
      <c r="H986" s="2">
        <f t="shared" si="19"/>
        <v>0.86999999999898137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27443.56</v>
      </c>
      <c r="D987" s="1">
        <f>BILANCA!E9</f>
        <v>23694.57</v>
      </c>
      <c r="E987" s="1">
        <v>0</v>
      </c>
      <c r="F987" s="1">
        <v>0</v>
      </c>
      <c r="G987" s="2">
        <f t="shared" si="22"/>
        <v>299.33080000000001</v>
      </c>
      <c r="H987" s="2">
        <f t="shared" si="19"/>
        <v>0.86999999999898137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6769590.6500000004</v>
      </c>
      <c r="D990" s="1">
        <f>BILANCA!E12</f>
        <v>6710641.9099999992</v>
      </c>
      <c r="E990" s="1">
        <v>0</v>
      </c>
      <c r="F990" s="1">
        <v>0</v>
      </c>
      <c r="G990" s="2">
        <f t="shared" si="22"/>
        <v>141336.12128999998</v>
      </c>
      <c r="H990" s="2">
        <f t="shared" si="19"/>
        <v>0.44000000040978193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6714940.6400000006</v>
      </c>
      <c r="D991" s="1">
        <f>BILANCA!E13</f>
        <v>6630313.4399999995</v>
      </c>
      <c r="E991" s="1">
        <v>0</v>
      </c>
      <c r="F991" s="1">
        <v>0</v>
      </c>
      <c r="G991" s="2">
        <f t="shared" si="22"/>
        <v>159804.54016</v>
      </c>
      <c r="H991" s="2">
        <f t="shared" si="19"/>
        <v>0.79999999888241291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6967407.2400000002</v>
      </c>
      <c r="D993" s="1">
        <f>BILANCA!E15</f>
        <v>6770175.8799999999</v>
      </c>
      <c r="E993" s="1">
        <v>0</v>
      </c>
      <c r="F993" s="1">
        <v>0</v>
      </c>
      <c r="G993" s="2">
        <f t="shared" si="22"/>
        <v>205077.59</v>
      </c>
      <c r="H993" s="2">
        <f t="shared" si="19"/>
        <v>0.36000000033527613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252466.6</v>
      </c>
      <c r="D996" s="1">
        <f>BILANCA!E18</f>
        <v>139862.44</v>
      </c>
      <c r="E996" s="1">
        <v>0</v>
      </c>
      <c r="F996" s="1">
        <v>0</v>
      </c>
      <c r="G996" s="2">
        <f t="shared" si="22"/>
        <v>6918.4892399999999</v>
      </c>
      <c r="H996" s="2">
        <f t="shared" si="19"/>
        <v>0.83999999999650754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20124.610000000102</v>
      </c>
      <c r="D997" s="1">
        <f>BILANCA!E19</f>
        <v>52465.559999999823</v>
      </c>
      <c r="E997" s="1">
        <v>0</v>
      </c>
      <c r="F997" s="1">
        <v>0</v>
      </c>
      <c r="G997" s="2">
        <f t="shared" si="22"/>
        <v>1750.7802199999967</v>
      </c>
      <c r="H997" s="2">
        <f t="shared" si="19"/>
        <v>0.83000000007450581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332306.43</v>
      </c>
      <c r="D998" s="1">
        <f>BILANCA!E20</f>
        <v>420501.3</v>
      </c>
      <c r="E998" s="1">
        <v>0</v>
      </c>
      <c r="F998" s="1">
        <v>0</v>
      </c>
      <c r="G998" s="2">
        <f t="shared" si="22"/>
        <v>17599.635449999998</v>
      </c>
      <c r="H998" s="2">
        <f t="shared" si="19"/>
        <v>0.72999999998137355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5067.3500000000004</v>
      </c>
      <c r="D999" s="1">
        <f>BILANCA!E21</f>
        <v>5067.3500000000004</v>
      </c>
      <c r="E999" s="1">
        <v>0</v>
      </c>
      <c r="F999" s="1">
        <v>0</v>
      </c>
      <c r="G999" s="2">
        <f t="shared" si="22"/>
        <v>243.2328</v>
      </c>
      <c r="H999" s="2">
        <f t="shared" si="19"/>
        <v>0.7000000000007276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143920.56</v>
      </c>
      <c r="D1000" s="1">
        <f>BILANCA!E22</f>
        <v>143920.56</v>
      </c>
      <c r="E1000" s="1">
        <v>0</v>
      </c>
      <c r="F1000" s="1">
        <v>0</v>
      </c>
      <c r="G1000" s="2">
        <f t="shared" si="22"/>
        <v>7339.9485599999998</v>
      </c>
      <c r="H1000" s="2">
        <f t="shared" si="19"/>
        <v>0.88000000000465661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490972.15</v>
      </c>
      <c r="D1001" s="1">
        <f>BILANCA!E23</f>
        <v>497659.37</v>
      </c>
      <c r="E1001" s="1">
        <v>0</v>
      </c>
      <c r="F1001" s="1">
        <v>0</v>
      </c>
      <c r="G1001" s="2">
        <f t="shared" si="22"/>
        <v>26753.23602</v>
      </c>
      <c r="H1001" s="2">
        <f t="shared" si="19"/>
        <v>0.52000000001862645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31269.91</v>
      </c>
      <c r="D1002" s="1">
        <f>BILANCA!E24</f>
        <v>32269.91</v>
      </c>
      <c r="E1002" s="1">
        <v>0</v>
      </c>
      <c r="F1002" s="1">
        <v>0</v>
      </c>
      <c r="G1002" s="2">
        <f t="shared" si="22"/>
        <v>1820.3848699999999</v>
      </c>
      <c r="H1002" s="2">
        <f t="shared" si="19"/>
        <v>0.18000000000029104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45483.94</v>
      </c>
      <c r="D1003" s="1">
        <f>BILANCA!E25</f>
        <v>45483.94</v>
      </c>
      <c r="E1003" s="1">
        <v>0</v>
      </c>
      <c r="F1003" s="1">
        <v>0</v>
      </c>
      <c r="G1003" s="2">
        <f t="shared" si="22"/>
        <v>2729.0364</v>
      </c>
      <c r="H1003" s="2">
        <f t="shared" si="19"/>
        <v>0.11999999999534339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96097.96</v>
      </c>
      <c r="D1004" s="1">
        <f>BILANCA!E26</f>
        <v>96097.96</v>
      </c>
      <c r="E1004" s="1">
        <v>0</v>
      </c>
      <c r="F1004" s="1">
        <v>0</v>
      </c>
      <c r="G1004" s="2">
        <f t="shared" si="22"/>
        <v>6054.1714800000009</v>
      </c>
      <c r="H1004" s="2">
        <f t="shared" si="19"/>
        <v>7.9999999987194315E-2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1124993.69</v>
      </c>
      <c r="D1006" s="1">
        <f>BILANCA!E28</f>
        <v>1188534.83</v>
      </c>
      <c r="E1006" s="1">
        <v>0</v>
      </c>
      <c r="F1006" s="1">
        <v>0</v>
      </c>
      <c r="G1006" s="2">
        <f t="shared" si="22"/>
        <v>80547.457049999997</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32761.810000000005</v>
      </c>
      <c r="D1013" s="1">
        <f>BILANCA!E35</f>
        <v>26134.9</v>
      </c>
      <c r="E1013" s="1">
        <v>0</v>
      </c>
      <c r="F1013" s="1">
        <v>0</v>
      </c>
      <c r="G1013" s="2">
        <f t="shared" si="22"/>
        <v>2550.9483</v>
      </c>
      <c r="H1013" s="2">
        <f t="shared" si="19"/>
        <v>0.28999999999359716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40901.480000000003</v>
      </c>
      <c r="D1014" s="1">
        <f>BILANCA!E36</f>
        <v>42881.68</v>
      </c>
      <c r="E1014" s="1">
        <v>0</v>
      </c>
      <c r="F1014" s="1">
        <v>0</v>
      </c>
      <c r="G1014" s="2">
        <f t="shared" si="22"/>
        <v>3926.6100399999996</v>
      </c>
      <c r="H1014" s="2">
        <f t="shared" si="19"/>
        <v>0.80000000000291038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8139.67</v>
      </c>
      <c r="D1018" s="1">
        <f>BILANCA!E40</f>
        <v>16746.78</v>
      </c>
      <c r="E1018" s="1">
        <v>0</v>
      </c>
      <c r="F1018" s="1">
        <v>0</v>
      </c>
      <c r="G1018" s="2">
        <f t="shared" si="22"/>
        <v>1457.1630500000001</v>
      </c>
      <c r="H1018" s="2">
        <f t="shared" si="19"/>
        <v>0.55000000000109139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1763.5900000000001</v>
      </c>
      <c r="D1023" s="1">
        <f>BILANCA!E45</f>
        <v>1728.01</v>
      </c>
      <c r="E1023" s="1">
        <v>0</v>
      </c>
      <c r="F1023" s="1">
        <v>0</v>
      </c>
      <c r="G1023" s="2">
        <f t="shared" si="22"/>
        <v>208.78440000000001</v>
      </c>
      <c r="H1023" s="2">
        <f t="shared" si="19"/>
        <v>0.41999999999984539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1799.19</v>
      </c>
      <c r="D1025" s="1">
        <f>BILANCA!E47</f>
        <v>1799.19</v>
      </c>
      <c r="E1025" s="1">
        <v>0</v>
      </c>
      <c r="F1025" s="1">
        <v>0</v>
      </c>
      <c r="G1025" s="2">
        <f t="shared" si="22"/>
        <v>226.69794000000002</v>
      </c>
      <c r="H1025" s="2">
        <f t="shared" si="19"/>
        <v>0.38000000000010914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35.6</v>
      </c>
      <c r="D1028" s="1">
        <f>BILANCA!E50</f>
        <v>71.180000000000007</v>
      </c>
      <c r="E1028" s="1">
        <v>0</v>
      </c>
      <c r="F1028" s="1">
        <v>0</v>
      </c>
      <c r="G1028" s="2">
        <f t="shared" si="22"/>
        <v>8.0082000000000004</v>
      </c>
      <c r="H1028" s="2">
        <f t="shared" si="19"/>
        <v>0.5800000000000054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45865.440000000002</v>
      </c>
      <c r="D1032" s="1">
        <f>BILANCA!E54</f>
        <v>52185.29</v>
      </c>
      <c r="E1032" s="1">
        <v>0</v>
      </c>
      <c r="F1032" s="1">
        <v>0</v>
      </c>
      <c r="G1032" s="2">
        <f t="shared" si="22"/>
        <v>7361.564980000001</v>
      </c>
      <c r="H1032" s="2">
        <f t="shared" si="19"/>
        <v>0.73000000000320142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45865.440000000002</v>
      </c>
      <c r="D1033" s="1">
        <f>BILANCA!E55</f>
        <v>52185.29</v>
      </c>
      <c r="E1033" s="1">
        <v>0</v>
      </c>
      <c r="F1033" s="1">
        <v>0</v>
      </c>
      <c r="G1033" s="2">
        <f t="shared" si="22"/>
        <v>7511.8010000000013</v>
      </c>
      <c r="H1033" s="2">
        <f t="shared" si="19"/>
        <v>0.73000000000320142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2623.85</v>
      </c>
      <c r="D1034" s="1">
        <f>BILANCA!E56</f>
        <v>971171.47</v>
      </c>
      <c r="E1034" s="1">
        <v>0</v>
      </c>
      <c r="F1034" s="1">
        <v>0</v>
      </c>
      <c r="G1034" s="2">
        <f t="shared" si="22"/>
        <v>99193.306289999979</v>
      </c>
      <c r="H1034" s="2">
        <f t="shared" si="19"/>
        <v>0.61999999997215127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2623.85</v>
      </c>
      <c r="D1035" s="1">
        <f>BILANCA!E57</f>
        <v>968173.77</v>
      </c>
      <c r="E1035" s="1">
        <v>0</v>
      </c>
      <c r="F1035" s="1">
        <v>0</v>
      </c>
      <c r="G1035" s="2">
        <f t="shared" si="22"/>
        <v>100826.51228</v>
      </c>
      <c r="H1035" s="2">
        <f t="shared" si="19"/>
        <v>0.3799999999814645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2997.7</v>
      </c>
      <c r="E1036" s="1">
        <v>0</v>
      </c>
      <c r="F1036" s="1">
        <v>0</v>
      </c>
      <c r="G1036" s="2">
        <f t="shared" si="22"/>
        <v>317.75619999999998</v>
      </c>
      <c r="H1036" s="2">
        <f t="shared" si="19"/>
        <v>0.3000000000001819</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1916002.98</v>
      </c>
      <c r="D1046" s="1">
        <f>BILANCA!E68</f>
        <v>1027969.67</v>
      </c>
      <c r="E1046" s="1">
        <v>0</v>
      </c>
      <c r="F1046" s="1">
        <v>0</v>
      </c>
      <c r="G1046" s="2">
        <f t="shared" si="22"/>
        <v>250232.36616000001</v>
      </c>
      <c r="H1046" s="2">
        <f t="shared" si="19"/>
        <v>0.34999999997671694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1693063.06</v>
      </c>
      <c r="D1047" s="1">
        <f>BILANCA!E69</f>
        <v>768783.26</v>
      </c>
      <c r="E1047" s="1">
        <v>0</v>
      </c>
      <c r="F1047" s="1">
        <v>0</v>
      </c>
      <c r="G1047" s="2">
        <f t="shared" si="22"/>
        <v>206760.29312000002</v>
      </c>
      <c r="H1047" s="2">
        <f t="shared" si="19"/>
        <v>0.32000000006519258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1692964.2</v>
      </c>
      <c r="D1048" s="1">
        <f>BILANCA!E70</f>
        <v>768691.13</v>
      </c>
      <c r="E1048" s="1">
        <v>0</v>
      </c>
      <c r="F1048" s="1">
        <v>0</v>
      </c>
      <c r="G1048" s="2">
        <f t="shared" si="22"/>
        <v>209972.51990000001</v>
      </c>
      <c r="H1048" s="2">
        <f t="shared" si="19"/>
        <v>0.32999999995809048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1692964.2</v>
      </c>
      <c r="D1050" s="1">
        <f>BILANCA!E72</f>
        <v>768691.13</v>
      </c>
      <c r="E1050" s="1">
        <v>0</v>
      </c>
      <c r="F1050" s="1">
        <v>0</v>
      </c>
      <c r="G1050" s="2">
        <f t="shared" si="22"/>
        <v>216433.21282000002</v>
      </c>
      <c r="H1050" s="2">
        <f t="shared" si="19"/>
        <v>0.32999999995809048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98.86</v>
      </c>
      <c r="D1054" s="1">
        <f>BILANCA!E76</f>
        <v>92.13</v>
      </c>
      <c r="E1054" s="1">
        <v>0</v>
      </c>
      <c r="F1054" s="1">
        <v>0</v>
      </c>
      <c r="G1054" s="2">
        <f t="shared" si="22"/>
        <v>20.101519999999997</v>
      </c>
      <c r="H1054" s="2">
        <f t="shared" si="19"/>
        <v>0.26999999999999602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15360.88</v>
      </c>
      <c r="D1056" s="1">
        <f>BILANCA!E78</f>
        <v>15598.74</v>
      </c>
      <c r="E1056" s="1">
        <v>0</v>
      </c>
      <c r="F1056" s="1">
        <v>0</v>
      </c>
      <c r="G1056" s="2">
        <f t="shared" si="22"/>
        <v>3398.7602799999995</v>
      </c>
      <c r="H1056" s="2">
        <f t="shared" si="19"/>
        <v>0.38000000000101863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15360.88</v>
      </c>
      <c r="D1064" s="1">
        <f>BILANCA!E86</f>
        <v>15598.74</v>
      </c>
      <c r="E1064" s="1">
        <v>0</v>
      </c>
      <c r="F1064" s="1">
        <v>0</v>
      </c>
      <c r="G1064" s="2">
        <f t="shared" si="22"/>
        <v>3771.2271599999999</v>
      </c>
      <c r="H1064" s="2">
        <f t="shared" si="19"/>
        <v>0.38000000000101863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4340</v>
      </c>
      <c r="D1124" s="1">
        <f>BILANCA!E146</f>
        <v>240</v>
      </c>
      <c r="E1124" s="1">
        <v>0</v>
      </c>
      <c r="F1124" s="1">
        <v>0</v>
      </c>
      <c r="G1124" s="2">
        <f t="shared" si="22"/>
        <v>679.61999999999989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4340</v>
      </c>
      <c r="D1138" s="1">
        <f>BILANCA!E160</f>
        <v>240</v>
      </c>
      <c r="E1138" s="1">
        <v>0</v>
      </c>
      <c r="F1138" s="1">
        <v>0</v>
      </c>
      <c r="G1138" s="2">
        <f t="shared" si="22"/>
        <v>747.1</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203239.04000000001</v>
      </c>
      <c r="D1148" s="1">
        <f>BILANCA!E170</f>
        <v>243347.67</v>
      </c>
      <c r="E1148" s="1">
        <v>0</v>
      </c>
      <c r="F1148" s="1">
        <v>0</v>
      </c>
      <c r="G1148" s="2">
        <f t="shared" si="22"/>
        <v>113839.17270000001</v>
      </c>
      <c r="H1148" s="2">
        <f t="shared" si="23"/>
        <v>0.36999999999534339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203239.04000000001</v>
      </c>
      <c r="D1151" s="1">
        <f>BILANCA!E173</f>
        <v>243347.67</v>
      </c>
      <c r="E1151" s="1">
        <v>0</v>
      </c>
      <c r="F1151" s="1">
        <v>0</v>
      </c>
      <c r="G1151" s="2">
        <f t="shared" si="22"/>
        <v>115908.97584000001</v>
      </c>
      <c r="H1151" s="2">
        <f t="shared" si="23"/>
        <v>0.36999999999534339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8715661.0399999991</v>
      </c>
      <c r="D1152" s="1">
        <f>BILANCA!E175</f>
        <v>8733477.620000001</v>
      </c>
      <c r="E1152" s="1">
        <v>0</v>
      </c>
      <c r="F1152" s="1">
        <v>0</v>
      </c>
      <c r="G1152" s="2">
        <f t="shared" si="22"/>
        <v>4424862.1513200011</v>
      </c>
      <c r="H1152" s="2">
        <f t="shared" si="23"/>
        <v>0.41999999806284904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221802.99</v>
      </c>
      <c r="D1153" s="1">
        <f>BILANCA!E176</f>
        <v>275541.95999999996</v>
      </c>
      <c r="E1153" s="1">
        <v>0</v>
      </c>
      <c r="F1153" s="1">
        <v>0</v>
      </c>
      <c r="G1153" s="2">
        <f t="shared" si="22"/>
        <v>131390.77470000001</v>
      </c>
      <c r="H1153" s="2">
        <f t="shared" si="23"/>
        <v>5.0000000046566129E-2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221802.99</v>
      </c>
      <c r="D1154" s="1">
        <f>BILANCA!E177</f>
        <v>269079.07999999996</v>
      </c>
      <c r="E1154" s="1">
        <v>0</v>
      </c>
      <c r="F1154" s="1">
        <v>0</v>
      </c>
      <c r="G1154" s="2">
        <f t="shared" si="22"/>
        <v>129953.35664999999</v>
      </c>
      <c r="H1154" s="2">
        <f t="shared" si="23"/>
        <v>8.999999996740371E-2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202819.04</v>
      </c>
      <c r="D1155" s="1">
        <f>BILANCA!E178</f>
        <v>246308.47</v>
      </c>
      <c r="E1155" s="1">
        <v>0</v>
      </c>
      <c r="F1155" s="1">
        <v>0</v>
      </c>
      <c r="G1155" s="2">
        <f t="shared" si="22"/>
        <v>119614.98856</v>
      </c>
      <c r="H1155" s="2">
        <f t="shared" si="23"/>
        <v>0.51000000000931323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10035.620000000001</v>
      </c>
      <c r="D1156" s="1">
        <f>BILANCA!E179</f>
        <v>7360.36</v>
      </c>
      <c r="E1156" s="1">
        <v>0</v>
      </c>
      <c r="F1156" s="1">
        <v>0</v>
      </c>
      <c r="G1156" s="2">
        <f t="shared" si="22"/>
        <v>4282.8468199999998</v>
      </c>
      <c r="H1156" s="2">
        <f t="shared" si="23"/>
        <v>0.73999999999887223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101.28</v>
      </c>
      <c r="D1157" s="1">
        <f>BILANCA!E180</f>
        <v>132.78</v>
      </c>
      <c r="E1157" s="1">
        <v>0</v>
      </c>
      <c r="F1157" s="1">
        <v>0</v>
      </c>
      <c r="G1157" s="2">
        <f t="shared" si="22"/>
        <v>63.830159999999992</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101.28</v>
      </c>
      <c r="D1160" s="1">
        <f>BILANCA!E183</f>
        <v>132.78</v>
      </c>
      <c r="E1160" s="1">
        <v>0</v>
      </c>
      <c r="F1160" s="1">
        <v>0</v>
      </c>
      <c r="G1160" s="2">
        <f t="shared" si="22"/>
        <v>64.930679999999995</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8847.0499999999993</v>
      </c>
      <c r="D1165" s="1">
        <f>BILANCA!E188</f>
        <v>15277.47</v>
      </c>
      <c r="E1165" s="1">
        <v>0</v>
      </c>
      <c r="F1165" s="1">
        <v>0</v>
      </c>
      <c r="G1165" s="2">
        <f t="shared" si="22"/>
        <v>7171.1621799999994</v>
      </c>
      <c r="H1165" s="2">
        <f t="shared" si="23"/>
        <v>0.51999999999861757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6462.88</v>
      </c>
      <c r="E1166" s="1">
        <v>0</v>
      </c>
      <c r="F1166" s="1">
        <v>0</v>
      </c>
      <c r="G1166" s="2">
        <f t="shared" si="22"/>
        <v>2365.41408</v>
      </c>
      <c r="H1166" s="2">
        <f t="shared" si="23"/>
        <v>0.11999999999989086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8493858.0499999989</v>
      </c>
      <c r="D1214" s="1">
        <f>BILANCA!E237</f>
        <v>8457935.6600000001</v>
      </c>
      <c r="E1214" s="1">
        <v>0</v>
      </c>
      <c r="F1214" s="1">
        <v>0</v>
      </c>
      <c r="G1214" s="2">
        <f t="shared" si="22"/>
        <v>5869647.4844700005</v>
      </c>
      <c r="H1214" s="2">
        <f t="shared" si="23"/>
        <v>0.3899999987334013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6802792.7799999993</v>
      </c>
      <c r="D1215" s="1">
        <f>BILANCA!E238</f>
        <v>7708642.6699999999</v>
      </c>
      <c r="E1215" s="1">
        <v>0</v>
      </c>
      <c r="F1215" s="1">
        <v>0</v>
      </c>
      <c r="G1215" s="2">
        <f t="shared" si="22"/>
        <v>5155058.1238400005</v>
      </c>
      <c r="H1215" s="2">
        <f t="shared" si="23"/>
        <v>0.55000000074505806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6802976.1399999997</v>
      </c>
      <c r="D1216" s="1">
        <f>BILANCA!E239</f>
        <v>7708826.0300000003</v>
      </c>
      <c r="E1216" s="1">
        <v>0</v>
      </c>
      <c r="F1216" s="1">
        <v>0</v>
      </c>
      <c r="G1216" s="2">
        <f t="shared" si="22"/>
        <v>5177406.3706</v>
      </c>
      <c r="H1216" s="2">
        <f t="shared" si="23"/>
        <v>0.16999999992549419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6796345.1799999997</v>
      </c>
      <c r="D1217" s="1">
        <f>BILANCA!E240</f>
        <v>7702195.0700000003</v>
      </c>
      <c r="E1217" s="1">
        <v>0</v>
      </c>
      <c r="F1217" s="1">
        <v>0</v>
      </c>
      <c r="G1217" s="2">
        <f t="shared" si="22"/>
        <v>5194972.0648800004</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6630.96</v>
      </c>
      <c r="D1218" s="1">
        <f>BILANCA!E241</f>
        <v>6630.96</v>
      </c>
      <c r="E1218" s="1">
        <v>0</v>
      </c>
      <c r="F1218" s="1">
        <v>0</v>
      </c>
      <c r="G1218" s="2">
        <f t="shared" si="22"/>
        <v>4674.8267999999998</v>
      </c>
      <c r="H1218" s="2">
        <f t="shared" si="23"/>
        <v>7.999999999992724E-2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183.36</v>
      </c>
      <c r="D1219" s="1">
        <f>BILANCA!E242</f>
        <v>183.36</v>
      </c>
      <c r="E1219" s="1">
        <v>0</v>
      </c>
      <c r="F1219" s="1">
        <v>0</v>
      </c>
      <c r="G1219" s="2">
        <f t="shared" si="22"/>
        <v>129.81887999999998</v>
      </c>
      <c r="H1219" s="2">
        <f t="shared" si="23"/>
        <v>0.72000000000002728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176.25</v>
      </c>
      <c r="D1220" s="1">
        <f>BILANCA!E243</f>
        <v>176.25</v>
      </c>
      <c r="E1220" s="1">
        <v>0</v>
      </c>
      <c r="F1220" s="1">
        <v>0</v>
      </c>
      <c r="G1220" s="2">
        <f t="shared" si="22"/>
        <v>125.31374999999998</v>
      </c>
      <c r="H1220" s="2">
        <f t="shared" si="23"/>
        <v>0.5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7.11</v>
      </c>
      <c r="D1221" s="1">
        <f>BILANCA!E244</f>
        <v>7.11</v>
      </c>
      <c r="E1221" s="1">
        <v>0</v>
      </c>
      <c r="F1221" s="1">
        <v>0</v>
      </c>
      <c r="G1221" s="2">
        <f t="shared" si="22"/>
        <v>5.0765399999999996</v>
      </c>
      <c r="H1221" s="2">
        <f t="shared" si="23"/>
        <v>0.22000000000000064</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1686725.27</v>
      </c>
      <c r="D1222" s="1">
        <f>BILANCA!E245</f>
        <v>749052.99</v>
      </c>
      <c r="E1222" s="1">
        <v>0</v>
      </c>
      <c r="F1222" s="1">
        <v>0</v>
      </c>
      <c r="G1222" s="2">
        <f t="shared" si="22"/>
        <v>761174.66874999995</v>
      </c>
      <c r="H1222" s="2">
        <f t="shared" si="23"/>
        <v>0.28000000002793968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1686725.27</v>
      </c>
      <c r="D1223" s="1">
        <f>BILANCA!E246</f>
        <v>749052.99</v>
      </c>
      <c r="E1223" s="1">
        <v>0</v>
      </c>
      <c r="F1223" s="1">
        <v>0</v>
      </c>
      <c r="G1223" s="2">
        <f t="shared" si="22"/>
        <v>764359.5</v>
      </c>
      <c r="H1223" s="2">
        <f t="shared" si="23"/>
        <v>0.28000000002793968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77425.710000000006</v>
      </c>
      <c r="D1224" s="1">
        <f>BILANCA!E247</f>
        <v>102133.91</v>
      </c>
      <c r="E1224" s="1">
        <v>0</v>
      </c>
      <c r="F1224" s="1">
        <v>0</v>
      </c>
      <c r="G1224" s="2">
        <f t="shared" si="22"/>
        <v>67888.140729999999</v>
      </c>
      <c r="H1224" s="2">
        <f t="shared" si="23"/>
        <v>0.3799999999901047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1609299.56</v>
      </c>
      <c r="D1225" s="1">
        <f>BILANCA!E248</f>
        <v>646919.07999999996</v>
      </c>
      <c r="E1225" s="1">
        <v>0</v>
      </c>
      <c r="F1225" s="1">
        <v>0</v>
      </c>
      <c r="G1225" s="2">
        <f t="shared" si="22"/>
        <v>702559.32823999994</v>
      </c>
      <c r="H1225" s="2">
        <f t="shared" si="23"/>
        <v>0.51999999990221113</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4340</v>
      </c>
      <c r="D1232" s="1">
        <f>BILANCA!E255</f>
        <v>240</v>
      </c>
      <c r="E1232" s="1">
        <v>0</v>
      </c>
      <c r="F1232" s="1">
        <v>0</v>
      </c>
      <c r="G1232" s="2">
        <f t="shared" si="22"/>
        <v>1200.18</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27004.99</v>
      </c>
      <c r="D1236" s="1">
        <f>BILANCA!E259</f>
        <v>0</v>
      </c>
      <c r="E1236" s="1">
        <v>0</v>
      </c>
      <c r="F1236" s="1">
        <v>0</v>
      </c>
      <c r="G1236" s="2">
        <f t="shared" si="22"/>
        <v>6832.2624700000006</v>
      </c>
      <c r="H1236" s="2">
        <f t="shared" si="23"/>
        <v>9.9999999983992893E-3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27004.99</v>
      </c>
      <c r="D1237" s="1">
        <f>BILANCA!E260</f>
        <v>0</v>
      </c>
      <c r="E1237" s="1">
        <v>0</v>
      </c>
      <c r="F1237" s="1">
        <v>0</v>
      </c>
      <c r="G1237" s="2">
        <f t="shared" si="22"/>
        <v>6859.2674600000009</v>
      </c>
      <c r="H1237" s="2">
        <f t="shared" si="23"/>
        <v>9.9999999983992893E-3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4340</v>
      </c>
      <c r="D1240" s="1">
        <f>BILANCA!E264</f>
        <v>240</v>
      </c>
      <c r="E1240" s="1">
        <v>0</v>
      </c>
      <c r="F1240" s="1">
        <v>0</v>
      </c>
      <c r="G1240" s="2">
        <f t="shared" si="22"/>
        <v>1238.74</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7925.32</v>
      </c>
      <c r="D1244" s="1">
        <f>BILANCA!E268</f>
        <v>8628.74</v>
      </c>
      <c r="E1244" s="1">
        <v>0</v>
      </c>
      <c r="F1244" s="1">
        <v>0</v>
      </c>
      <c r="G1244" s="2">
        <f t="shared" si="24"/>
        <v>6572.7108000000007</v>
      </c>
      <c r="H1244" s="2">
        <f t="shared" si="23"/>
        <v>0.57999999999992724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7435.56</v>
      </c>
      <c r="D1245" s="1">
        <f>BILANCA!E269</f>
        <v>6970</v>
      </c>
      <c r="E1245" s="1">
        <v>0</v>
      </c>
      <c r="F1245" s="1">
        <v>0</v>
      </c>
      <c r="G1245" s="2">
        <f t="shared" si="24"/>
        <v>5600.3967200000006</v>
      </c>
      <c r="H1245" s="2">
        <f t="shared" si="23"/>
        <v>0.43999999999959982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221802.99</v>
      </c>
      <c r="D1264" s="1">
        <f>BILANCA!E288</f>
        <v>269079.08</v>
      </c>
      <c r="E1264" s="1">
        <v>0</v>
      </c>
      <c r="F1264" s="1">
        <v>0</v>
      </c>
      <c r="G1264" s="2">
        <f t="shared" si="24"/>
        <v>213549.08315000002</v>
      </c>
      <c r="H1264" s="2">
        <f t="shared" si="23"/>
        <v>9.0000000025611371E-2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6462.88</v>
      </c>
      <c r="E1266" s="1">
        <v>0</v>
      </c>
      <c r="F1266" s="1">
        <v>0</v>
      </c>
      <c r="G1266" s="2">
        <f t="shared" si="24"/>
        <v>3657.9900799999996</v>
      </c>
      <c r="H1266" s="2">
        <f t="shared" si="23"/>
        <v>0.11999999999989086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8000</v>
      </c>
      <c r="E1273" s="1">
        <v>0</v>
      </c>
      <c r="F1273" s="1">
        <v>0</v>
      </c>
      <c r="G1273" s="2">
        <f t="shared" si="24"/>
        <v>4640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921.73</v>
      </c>
      <c r="D1274" s="1">
        <f>BILANCA!E298</f>
        <v>921.73</v>
      </c>
      <c r="E1274" s="1">
        <v>0</v>
      </c>
      <c r="F1274" s="1">
        <v>0</v>
      </c>
      <c r="G1274" s="2">
        <f t="shared" si="24"/>
        <v>804.67029000000002</v>
      </c>
      <c r="H1274" s="2">
        <f t="shared" si="23"/>
        <v>0.53999999999996362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7925.32</v>
      </c>
      <c r="D1278" s="1">
        <f>BILANCA!E302</f>
        <v>6355.74</v>
      </c>
      <c r="E1278" s="1">
        <v>0</v>
      </c>
      <c r="F1278" s="1">
        <v>0</v>
      </c>
      <c r="G1278" s="2">
        <f t="shared" si="24"/>
        <v>6087.8559999999998</v>
      </c>
      <c r="H1278" s="2">
        <f t="shared" si="23"/>
        <v>0.57999999999992724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2597025.73</v>
      </c>
      <c r="D1408" s="1">
        <f>'RAS-funkcijski'!E114</f>
        <v>4168006.69</v>
      </c>
      <c r="E1408" s="1">
        <v>0</v>
      </c>
      <c r="F1408" s="1">
        <v>0</v>
      </c>
      <c r="G1408" s="2">
        <f t="shared" si="24"/>
        <v>1202634.3021</v>
      </c>
      <c r="H1408" s="2">
        <f t="shared" si="27"/>
        <v>0.58000000007450581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2597025.73</v>
      </c>
      <c r="D1412" s="1">
        <f>'RAS-funkcijski'!E118</f>
        <v>4168006.69</v>
      </c>
      <c r="E1412" s="1">
        <v>0</v>
      </c>
      <c r="F1412" s="1">
        <v>0</v>
      </c>
      <c r="G1412" s="2">
        <f t="shared" si="24"/>
        <v>1246366.45854</v>
      </c>
      <c r="H1412" s="2">
        <f t="shared" si="27"/>
        <v>0.58000000007450581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2597025.73</v>
      </c>
      <c r="D1414" s="1">
        <f>'RAS-funkcijski'!E120</f>
        <v>4168006.69</v>
      </c>
      <c r="E1414" s="1">
        <v>0</v>
      </c>
      <c r="F1414" s="1">
        <v>0</v>
      </c>
      <c r="G1414" s="2">
        <f t="shared" si="24"/>
        <v>1268232.53676</v>
      </c>
      <c r="H1414" s="2">
        <f t="shared" si="27"/>
        <v>0.58000000007450581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2597025.73</v>
      </c>
      <c r="D1435" s="13">
        <f>'RAS-funkcijski'!E141</f>
        <v>4168006.69</v>
      </c>
      <c r="E1435" s="13">
        <v>0</v>
      </c>
      <c r="F1435" s="13">
        <v>0</v>
      </c>
      <c r="G1435" s="14">
        <f t="shared" si="24"/>
        <v>1497826.3580700001</v>
      </c>
      <c r="H1435" s="14">
        <f t="shared" si="27"/>
        <v>0.58000000007450581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49727.26</v>
      </c>
      <c r="E1436" s="6">
        <v>0</v>
      </c>
      <c r="F1436" s="6">
        <v>0</v>
      </c>
      <c r="G1436" s="7">
        <f t="shared" si="24"/>
        <v>99.454520000000002</v>
      </c>
      <c r="H1436" s="7">
        <f t="shared" si="27"/>
        <v>0.26000000000203727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49727.26</v>
      </c>
      <c r="E1453" s="1">
        <v>0</v>
      </c>
      <c r="F1453" s="1">
        <v>0</v>
      </c>
      <c r="G1453" s="2">
        <f t="shared" si="24"/>
        <v>1790.18136</v>
      </c>
      <c r="H1453" s="2">
        <f t="shared" si="27"/>
        <v>0.26000000000203727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49727.26</v>
      </c>
      <c r="E1454" s="1">
        <v>0</v>
      </c>
      <c r="F1454" s="1">
        <v>0</v>
      </c>
      <c r="G1454" s="2">
        <f t="shared" si="24"/>
        <v>1889.63588</v>
      </c>
      <c r="H1454" s="2">
        <f t="shared" si="27"/>
        <v>0.26000000000203727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49727.26</v>
      </c>
      <c r="E1455" s="1">
        <v>0</v>
      </c>
      <c r="F1455" s="1">
        <v>0</v>
      </c>
      <c r="G1455" s="2">
        <f t="shared" si="24"/>
        <v>1989.0904</v>
      </c>
      <c r="H1455" s="2">
        <f t="shared" si="27"/>
        <v>0.26000000000203727</v>
      </c>
      <c r="I1455" s="10">
        <f t="shared" ref="I1455:I1460" si="30">G1455*H1455</f>
        <v>517.16350400405236</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221802.99</v>
      </c>
      <c r="D1480" s="6"/>
      <c r="E1480" s="6">
        <v>0</v>
      </c>
      <c r="F1480" s="6">
        <v>0</v>
      </c>
      <c r="G1480" s="7">
        <f t="shared" ref="G1480:G1580" si="34">B1480/1000*C1480</f>
        <v>221.80298999999999</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4176112</v>
      </c>
      <c r="D1481" s="1">
        <v>0</v>
      </c>
      <c r="E1481" s="1">
        <v>0</v>
      </c>
      <c r="F1481" s="1">
        <v>0</v>
      </c>
      <c r="G1481" s="2">
        <f t="shared" si="34"/>
        <v>8352.2240000000002</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3198896.96</v>
      </c>
      <c r="D1483" s="1">
        <v>0</v>
      </c>
      <c r="E1483" s="1">
        <v>0</v>
      </c>
      <c r="F1483" s="1">
        <v>0</v>
      </c>
      <c r="G1483" s="2">
        <f t="shared" si="34"/>
        <v>12795.58784</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2931974.35</v>
      </c>
      <c r="D1484" s="1">
        <v>0</v>
      </c>
      <c r="E1484" s="1">
        <v>0</v>
      </c>
      <c r="F1484" s="1">
        <v>0</v>
      </c>
      <c r="G1484" s="2">
        <f t="shared" si="34"/>
        <v>14659.87175</v>
      </c>
      <c r="H1484" s="2">
        <f t="shared" si="35"/>
        <v>0.35000000009313226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243195.71</v>
      </c>
      <c r="D1485" s="1">
        <v>0</v>
      </c>
      <c r="E1485" s="1">
        <v>0</v>
      </c>
      <c r="F1485" s="1">
        <v>0</v>
      </c>
      <c r="G1485" s="2">
        <f t="shared" si="34"/>
        <v>1459.17426</v>
      </c>
      <c r="H1485" s="2">
        <f t="shared" si="35"/>
        <v>0.29000000000814907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1529.57</v>
      </c>
      <c r="D1486" s="1">
        <v>0</v>
      </c>
      <c r="E1486" s="1">
        <v>0</v>
      </c>
      <c r="F1486" s="1">
        <v>0</v>
      </c>
      <c r="G1486" s="2">
        <f t="shared" si="34"/>
        <v>10.706989999999999</v>
      </c>
      <c r="H1486" s="2">
        <f t="shared" si="35"/>
        <v>0.43000000000006366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22197.33</v>
      </c>
      <c r="D1491" s="1">
        <v>0</v>
      </c>
      <c r="E1491" s="1">
        <v>0</v>
      </c>
      <c r="F1491" s="1">
        <v>0</v>
      </c>
      <c r="G1491" s="2">
        <f t="shared" si="34"/>
        <v>266.36796000000004</v>
      </c>
      <c r="H1491" s="2">
        <f t="shared" si="35"/>
        <v>0.33000000000174623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977215.04</v>
      </c>
      <c r="D1492" s="1">
        <v>0</v>
      </c>
      <c r="E1492" s="1">
        <v>0</v>
      </c>
      <c r="F1492" s="1">
        <v>0</v>
      </c>
      <c r="G1492" s="2">
        <f t="shared" si="34"/>
        <v>12703.79552</v>
      </c>
      <c r="H1492" s="2">
        <f t="shared" si="35"/>
        <v>4.0000000037252903E-2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4122373.0300000003</v>
      </c>
      <c r="D1499" s="1">
        <v>0</v>
      </c>
      <c r="E1499" s="1">
        <v>0</v>
      </c>
      <c r="F1499" s="1">
        <v>0</v>
      </c>
      <c r="G1499" s="2">
        <f t="shared" si="34"/>
        <v>82447.460600000006</v>
      </c>
      <c r="H1499" s="2">
        <f t="shared" si="35"/>
        <v>3.0000000260770321E-2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3151620.87</v>
      </c>
      <c r="D1501" s="1">
        <v>0</v>
      </c>
      <c r="E1501" s="1">
        <v>0</v>
      </c>
      <c r="F1501" s="1">
        <v>0</v>
      </c>
      <c r="G1501" s="2">
        <f t="shared" si="34"/>
        <v>69335.659140000003</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2888484.92</v>
      </c>
      <c r="D1502" s="1">
        <v>0</v>
      </c>
      <c r="E1502" s="1">
        <v>0</v>
      </c>
      <c r="F1502" s="1">
        <v>0</v>
      </c>
      <c r="G1502" s="2">
        <f t="shared" si="34"/>
        <v>66435.153160000002</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245870.97</v>
      </c>
      <c r="D1503" s="1">
        <v>0</v>
      </c>
      <c r="E1503" s="1">
        <v>0</v>
      </c>
      <c r="F1503" s="1">
        <v>0</v>
      </c>
      <c r="G1503" s="2">
        <f t="shared" si="34"/>
        <v>5900.9032800000004</v>
      </c>
      <c r="H1503" s="2">
        <f t="shared" si="35"/>
        <v>2.9999999998835847E-2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1498.07</v>
      </c>
      <c r="D1504" s="1">
        <v>0</v>
      </c>
      <c r="E1504" s="1">
        <v>0</v>
      </c>
      <c r="F1504" s="1">
        <v>0</v>
      </c>
      <c r="G1504" s="2">
        <f t="shared" si="34"/>
        <v>37.451749999999997</v>
      </c>
      <c r="H1504" s="2">
        <f t="shared" si="35"/>
        <v>6.9999999999936335E-2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15766.91</v>
      </c>
      <c r="D1509" s="1">
        <v>0</v>
      </c>
      <c r="E1509" s="1">
        <v>0</v>
      </c>
      <c r="F1509" s="1">
        <v>0</v>
      </c>
      <c r="G1509" s="2">
        <f t="shared" si="34"/>
        <v>473.00729999999999</v>
      </c>
      <c r="H1509" s="2">
        <f t="shared" si="35"/>
        <v>9.0000000000145519E-2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970752.16</v>
      </c>
      <c r="D1510" s="1">
        <v>0</v>
      </c>
      <c r="E1510" s="1">
        <v>0</v>
      </c>
      <c r="F1510" s="1">
        <v>0</v>
      </c>
      <c r="G1510" s="2">
        <f t="shared" si="34"/>
        <v>30093.31696</v>
      </c>
      <c r="H1510" s="2">
        <f t="shared" si="35"/>
        <v>0.16000000003259629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275541.95999999996</v>
      </c>
      <c r="D1517" s="1">
        <v>0</v>
      </c>
      <c r="E1517" s="1">
        <v>0</v>
      </c>
      <c r="F1517" s="1">
        <v>0</v>
      </c>
      <c r="G1517" s="2">
        <f t="shared" si="34"/>
        <v>10470.594479999998</v>
      </c>
      <c r="H1517" s="2">
        <f t="shared" si="35"/>
        <v>4.0000000037252903E-2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16414.87</v>
      </c>
      <c r="D1518" s="1">
        <v>0</v>
      </c>
      <c r="E1518" s="1">
        <v>0</v>
      </c>
      <c r="F1518" s="1">
        <v>0</v>
      </c>
      <c r="G1518" s="2">
        <f t="shared" si="34"/>
        <v>640.17993000000001</v>
      </c>
      <c r="H1518" s="2">
        <f t="shared" si="35"/>
        <v>0.13000000000101863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16414.87</v>
      </c>
      <c r="D1524" s="1">
        <v>0</v>
      </c>
      <c r="E1524" s="1">
        <v>0</v>
      </c>
      <c r="F1524" s="1">
        <v>0</v>
      </c>
      <c r="G1524" s="2">
        <f t="shared" si="34"/>
        <v>738.66914999999995</v>
      </c>
      <c r="H1524" s="2">
        <f t="shared" si="35"/>
        <v>0.13000000000101863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7360.36</v>
      </c>
      <c r="D1530" s="1">
        <v>0</v>
      </c>
      <c r="E1530" s="1">
        <v>0</v>
      </c>
      <c r="F1530" s="1">
        <v>0</v>
      </c>
      <c r="G1530" s="2">
        <f t="shared" si="34"/>
        <v>375.37835999999999</v>
      </c>
      <c r="H1530" s="2">
        <f t="shared" si="35"/>
        <v>0.35999999999967258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7360.36</v>
      </c>
      <c r="D1531" s="1">
        <v>0</v>
      </c>
      <c r="E1531" s="1">
        <v>0</v>
      </c>
      <c r="F1531" s="1">
        <v>0</v>
      </c>
      <c r="G1531" s="2">
        <f t="shared" si="34"/>
        <v>382.73871999999994</v>
      </c>
      <c r="H1531" s="2">
        <f t="shared" si="35"/>
        <v>0.35999999999967258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132.78</v>
      </c>
      <c r="D1535" s="1">
        <v>0</v>
      </c>
      <c r="E1535" s="1">
        <v>0</v>
      </c>
      <c r="F1535" s="1">
        <v>0</v>
      </c>
      <c r="G1535" s="2">
        <f t="shared" si="34"/>
        <v>7.4356800000000005</v>
      </c>
      <c r="H1535" s="2">
        <f t="shared" si="35"/>
        <v>0.21999999999999886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132.78</v>
      </c>
      <c r="D1536" s="1">
        <v>0</v>
      </c>
      <c r="E1536" s="1">
        <v>0</v>
      </c>
      <c r="F1536" s="1">
        <v>0</v>
      </c>
      <c r="G1536" s="2">
        <f t="shared" si="34"/>
        <v>7.56846</v>
      </c>
      <c r="H1536" s="2">
        <f t="shared" si="35"/>
        <v>0.21999999999999886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8921.73</v>
      </c>
      <c r="D1560" s="1">
        <v>0</v>
      </c>
      <c r="E1560" s="1">
        <v>0</v>
      </c>
      <c r="F1560" s="1">
        <v>0</v>
      </c>
      <c r="G1560" s="2">
        <f t="shared" si="34"/>
        <v>722.66012999999998</v>
      </c>
      <c r="H1560" s="2">
        <f t="shared" si="35"/>
        <v>0.27000000000043656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8921.73</v>
      </c>
      <c r="D1561" s="1">
        <v>0</v>
      </c>
      <c r="E1561" s="1">
        <v>0</v>
      </c>
      <c r="F1561" s="1">
        <v>0</v>
      </c>
      <c r="G1561" s="2">
        <f t="shared" si="34"/>
        <v>731.58186000000001</v>
      </c>
      <c r="H1561" s="2">
        <f t="shared" si="35"/>
        <v>0.27000000000043656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259127.09</v>
      </c>
      <c r="D1576" s="1">
        <v>0</v>
      </c>
      <c r="E1576" s="1">
        <v>0</v>
      </c>
      <c r="F1576" s="1">
        <v>0</v>
      </c>
      <c r="G1576" s="2">
        <f t="shared" si="34"/>
        <v>25135.327730000001</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8628.74</v>
      </c>
      <c r="D1577" s="1">
        <v>0</v>
      </c>
      <c r="E1577" s="1">
        <v>0</v>
      </c>
      <c r="F1577" s="1">
        <v>0</v>
      </c>
      <c r="G1577" s="2">
        <f t="shared" si="34"/>
        <v>845.61652000000004</v>
      </c>
      <c r="H1577" s="2">
        <f t="shared" si="35"/>
        <v>0.26000000000021828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244035.47</v>
      </c>
      <c r="D1578" s="1">
        <v>0</v>
      </c>
      <c r="E1578" s="1">
        <v>0</v>
      </c>
      <c r="F1578" s="1">
        <v>0</v>
      </c>
      <c r="G1578" s="2">
        <f t="shared" si="34"/>
        <v>24159.51153</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6462.88</v>
      </c>
      <c r="D1579" s="1">
        <v>0</v>
      </c>
      <c r="E1579" s="1">
        <v>0</v>
      </c>
      <c r="F1579" s="1">
        <v>0</v>
      </c>
      <c r="G1579" s="2">
        <f t="shared" si="34"/>
        <v>646.28800000000001</v>
      </c>
      <c r="H1579" s="2">
        <f t="shared" si="35"/>
        <v>0.11999999999989086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18311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2685516.01</v>
      </c>
      <c r="I16" s="170">
        <f>'PR-RAS'!E6</f>
        <v>3230334.41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2585955.4500000002</v>
      </c>
      <c r="I17" s="170">
        <f>'PR-RAS'!E151</f>
        <v>3189791.65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1686725.2699999998</v>
      </c>
      <c r="I18" s="170">
        <f>'PR-RAS'!E645</f>
        <v>749052.99000000022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6799658.0599999996</v>
      </c>
      <c r="I20" s="173">
        <f>BILANCA!E7</f>
        <v>7705507.9499999993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1916002.98</v>
      </c>
      <c r="I21" s="175">
        <f>BILANCA!E68</f>
        <v>1027969.67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221802.99</v>
      </c>
      <c r="I22" s="175">
        <f>BILANCA!E176</f>
        <v>275541.95999999996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8493858.0499999989</v>
      </c>
      <c r="I23" s="177">
        <f>BILANCA!E237</f>
        <v>8457935.6600000001</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2597025.73</v>
      </c>
      <c r="I27" s="175">
        <f>'RAS-funkcijski'!E114</f>
        <v>4168006.69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2597025.73</v>
      </c>
      <c r="I28" s="179">
        <f>'RAS-funkcijski'!E141</f>
        <v>4168006.69</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49727.26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49727.26</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221802.99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275541.95999999996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16414.87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259127.09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76" zoomScaleNormal="10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2685516.01</v>
      </c>
      <c r="E6" s="51">
        <f>E7+E44+E50+E82+E106+E124+E133+E139</f>
        <v>3230334.41</v>
      </c>
      <c r="F6" s="52">
        <f t="shared" ref="F6:F131" si="0">IF(D6&lt;&gt;0,IF(E6/D6&gt;=100,"&gt;&gt;100",E6/D6*100),"-")</f>
        <v>120.28728922007062</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2371616.19</v>
      </c>
      <c r="E50" s="51">
        <f>E51+E54+E59+E62+E65+E68+E71+E74+E77</f>
        <v>2943646.76</v>
      </c>
      <c r="F50" s="52">
        <f t="shared" si="0"/>
        <v>124.11986275064177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2293231.77</v>
      </c>
      <c r="E68" s="51">
        <f t="shared" si="15"/>
        <v>2887996.01</v>
      </c>
      <c r="F68" s="52">
        <f t="shared" si="0"/>
        <v>125.93563580361524</v>
      </c>
    </row>
    <row r="69" spans="1:6" ht="12.75" customHeight="1" x14ac:dyDescent="0.2">
      <c r="A69" s="53" t="s">
        <v>183</v>
      </c>
      <c r="B69" s="85" t="s">
        <v>184</v>
      </c>
      <c r="C69" s="50" t="s">
        <v>183</v>
      </c>
      <c r="D69" s="242">
        <v>2291898.62</v>
      </c>
      <c r="E69" s="242">
        <v>2886931.01</v>
      </c>
      <c r="F69" s="52">
        <f t="shared" si="0"/>
        <v>125.96242193295618</v>
      </c>
    </row>
    <row r="70" spans="1:6" ht="24" x14ac:dyDescent="0.2">
      <c r="A70" s="53" t="s">
        <v>185</v>
      </c>
      <c r="B70" s="85" t="s">
        <v>186</v>
      </c>
      <c r="C70" s="50" t="s">
        <v>185</v>
      </c>
      <c r="D70" s="242">
        <v>1333.15</v>
      </c>
      <c r="E70" s="242">
        <v>1065</v>
      </c>
      <c r="F70" s="52">
        <f t="shared" si="0"/>
        <v>79.885984322844379</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77720.800000000003</v>
      </c>
      <c r="E74" s="51">
        <f t="shared" si="17"/>
        <v>53672.800000000003</v>
      </c>
      <c r="F74" s="52">
        <f t="shared" si="0"/>
        <v>69.058475980689863</v>
      </c>
    </row>
    <row r="75" spans="1:6" ht="12.75" customHeight="1" x14ac:dyDescent="0.2">
      <c r="A75" s="53" t="s">
        <v>195</v>
      </c>
      <c r="B75" s="85" t="s">
        <v>196</v>
      </c>
      <c r="C75" s="50" t="s">
        <v>195</v>
      </c>
      <c r="D75" s="242">
        <v>77720.800000000003</v>
      </c>
      <c r="E75" s="242">
        <v>53672.800000000003</v>
      </c>
      <c r="F75" s="52">
        <f t="shared" si="0"/>
        <v>69.058475980689863</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663.62</v>
      </c>
      <c r="E77" s="51">
        <f t="shared" si="18"/>
        <v>1977.95</v>
      </c>
      <c r="F77" s="52">
        <f t="shared" si="0"/>
        <v>298.05460956571534</v>
      </c>
    </row>
    <row r="78" spans="1:6" ht="12.75" customHeight="1" x14ac:dyDescent="0.2">
      <c r="A78" s="53">
        <v>6391</v>
      </c>
      <c r="B78" s="85" t="s">
        <v>201</v>
      </c>
      <c r="C78" s="50" t="s">
        <v>202</v>
      </c>
      <c r="D78" s="242">
        <v>663.62</v>
      </c>
      <c r="E78" s="242">
        <v>296.7</v>
      </c>
      <c r="F78" s="52">
        <f t="shared" si="0"/>
        <v>44.709321599710677</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v>1681.25</v>
      </c>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1.08</v>
      </c>
      <c r="E82" s="51">
        <f t="shared" si="19"/>
        <v>10.08</v>
      </c>
      <c r="F82" s="52">
        <f t="shared" si="0"/>
        <v>933.33333333333326</v>
      </c>
    </row>
    <row r="83" spans="1:6" ht="12.75" customHeight="1" x14ac:dyDescent="0.2">
      <c r="A83" s="53">
        <v>641</v>
      </c>
      <c r="B83" s="85" t="s">
        <v>211</v>
      </c>
      <c r="C83" s="50" t="s">
        <v>212</v>
      </c>
      <c r="D83" s="51">
        <f t="shared" ref="D83:E83" si="20">SUM(D84:D90)</f>
        <v>1.08</v>
      </c>
      <c r="E83" s="51">
        <f t="shared" si="20"/>
        <v>10.08</v>
      </c>
      <c r="F83" s="52">
        <f t="shared" si="0"/>
        <v>933.33333333333326</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1.08</v>
      </c>
      <c r="E85" s="242">
        <v>10.08</v>
      </c>
      <c r="F85" s="52">
        <f t="shared" si="0"/>
        <v>933.33333333333326</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33258.129999999997</v>
      </c>
      <c r="E106" s="51">
        <f t="shared" si="23"/>
        <v>36234.199999999997</v>
      </c>
      <c r="F106" s="52">
        <f t="shared" si="0"/>
        <v>108.94839848181481</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33258.129999999997</v>
      </c>
      <c r="E112" s="51">
        <f t="shared" si="25"/>
        <v>36234.199999999997</v>
      </c>
      <c r="F112" s="52">
        <f t="shared" si="0"/>
        <v>108.94839848181481</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33258.129999999997</v>
      </c>
      <c r="E117" s="242">
        <v>36234.199999999997</v>
      </c>
      <c r="F117" s="52">
        <f t="shared" si="0"/>
        <v>108.94839848181481</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63440.6</v>
      </c>
      <c r="E124" s="51">
        <f t="shared" si="27"/>
        <v>45248.1</v>
      </c>
      <c r="F124" s="52">
        <f t="shared" si="0"/>
        <v>71.323568818706008</v>
      </c>
    </row>
    <row r="125" spans="1:6" ht="12.75" customHeight="1" x14ac:dyDescent="0.2">
      <c r="A125" s="53">
        <v>661</v>
      </c>
      <c r="B125" s="86" t="s">
        <v>295</v>
      </c>
      <c r="C125" s="50" t="s">
        <v>296</v>
      </c>
      <c r="D125" s="51">
        <f t="shared" ref="D125:E125" si="28">SUM(D126:D127)</f>
        <v>54574.09</v>
      </c>
      <c r="E125" s="51">
        <f t="shared" si="28"/>
        <v>37398.1</v>
      </c>
      <c r="F125" s="52">
        <f t="shared" si="0"/>
        <v>68.52720769141547</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54574.09</v>
      </c>
      <c r="E127" s="242">
        <v>37398.1</v>
      </c>
      <c r="F127" s="52">
        <f t="shared" si="0"/>
        <v>68.52720769141547</v>
      </c>
    </row>
    <row r="128" spans="1:6" ht="24" x14ac:dyDescent="0.2">
      <c r="A128" s="53">
        <v>663</v>
      </c>
      <c r="B128" s="231" t="s">
        <v>301</v>
      </c>
      <c r="C128" s="50" t="s">
        <v>302</v>
      </c>
      <c r="D128" s="51">
        <f t="shared" ref="D128:E128" si="29">SUM(D129:D132)</f>
        <v>8866.51</v>
      </c>
      <c r="E128" s="51">
        <f t="shared" si="29"/>
        <v>7850</v>
      </c>
      <c r="F128" s="52">
        <f t="shared" si="0"/>
        <v>88.535398933740566</v>
      </c>
    </row>
    <row r="129" spans="1:6" ht="12.75" customHeight="1" x14ac:dyDescent="0.2">
      <c r="A129" s="53">
        <v>6631</v>
      </c>
      <c r="B129" s="86" t="s">
        <v>303</v>
      </c>
      <c r="C129" s="50" t="s">
        <v>304</v>
      </c>
      <c r="D129" s="242">
        <v>8444.51</v>
      </c>
      <c r="E129" s="242">
        <v>6850</v>
      </c>
      <c r="F129" s="52">
        <f t="shared" si="0"/>
        <v>81.117791322409474</v>
      </c>
    </row>
    <row r="130" spans="1:6" ht="12.75" customHeight="1" x14ac:dyDescent="0.2">
      <c r="A130" s="53">
        <v>6632</v>
      </c>
      <c r="B130" s="232" t="s">
        <v>305</v>
      </c>
      <c r="C130" s="50" t="s">
        <v>306</v>
      </c>
      <c r="D130" s="242">
        <v>422</v>
      </c>
      <c r="E130" s="242">
        <v>1000</v>
      </c>
      <c r="F130" s="52">
        <f t="shared" si="0"/>
        <v>236.96682464454977</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217200.01</v>
      </c>
      <c r="E133" s="51">
        <f t="shared" si="30"/>
        <v>205195.27</v>
      </c>
      <c r="F133" s="52">
        <f t="shared" ref="F133:F223" si="31">IF(D133&lt;&gt;0,IF(E133/D133&gt;=100,"&gt;&gt;100",E133/D133*100),"-")</f>
        <v>94.472956055572922</v>
      </c>
    </row>
    <row r="134" spans="1:6" ht="24" x14ac:dyDescent="0.2">
      <c r="A134" s="53">
        <v>671</v>
      </c>
      <c r="B134" s="232" t="s">
        <v>313</v>
      </c>
      <c r="C134" s="50" t="s">
        <v>314</v>
      </c>
      <c r="D134" s="51">
        <f t="shared" ref="D134:E134" si="32">SUM(D135:D137)</f>
        <v>217200.01</v>
      </c>
      <c r="E134" s="51">
        <f t="shared" si="32"/>
        <v>205195.27</v>
      </c>
      <c r="F134" s="52">
        <f t="shared" si="31"/>
        <v>94.472956055572922</v>
      </c>
    </row>
    <row r="135" spans="1:6" ht="12.75" customHeight="1" x14ac:dyDescent="0.2">
      <c r="A135" s="53">
        <v>6711</v>
      </c>
      <c r="B135" s="85" t="s">
        <v>315</v>
      </c>
      <c r="C135" s="50" t="s">
        <v>316</v>
      </c>
      <c r="D135" s="242">
        <v>217200.01</v>
      </c>
      <c r="E135" s="242">
        <v>204354.66</v>
      </c>
      <c r="F135" s="52">
        <f t="shared" si="31"/>
        <v>94.085934894754374</v>
      </c>
    </row>
    <row r="136" spans="1:6" ht="24" x14ac:dyDescent="0.2">
      <c r="A136" s="53">
        <v>6712</v>
      </c>
      <c r="B136" s="232" t="s">
        <v>317</v>
      </c>
      <c r="C136" s="50" t="s">
        <v>318</v>
      </c>
      <c r="D136" s="242">
        <v>0</v>
      </c>
      <c r="E136" s="242">
        <v>840.61</v>
      </c>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2585955.4500000002</v>
      </c>
      <c r="E151" s="51">
        <f t="shared" si="35"/>
        <v>3189791.65</v>
      </c>
      <c r="F151" s="52">
        <f t="shared" si="31"/>
        <v>123.35060335242819</v>
      </c>
    </row>
    <row r="152" spans="1:6" ht="12.75" customHeight="1" x14ac:dyDescent="0.2">
      <c r="A152" s="53">
        <v>31</v>
      </c>
      <c r="B152" s="85" t="s">
        <v>348</v>
      </c>
      <c r="C152" s="50" t="s">
        <v>34</v>
      </c>
      <c r="D152" s="51">
        <f t="shared" ref="D152:E152" si="36">D153+D158+D159</f>
        <v>2247608.4300000002</v>
      </c>
      <c r="E152" s="51">
        <f t="shared" si="36"/>
        <v>2878629.51</v>
      </c>
      <c r="F152" s="52">
        <f t="shared" si="31"/>
        <v>128.07522304941702</v>
      </c>
    </row>
    <row r="153" spans="1:6" ht="12.75" customHeight="1" x14ac:dyDescent="0.2">
      <c r="A153" s="53">
        <v>311</v>
      </c>
      <c r="B153" s="85" t="s">
        <v>349</v>
      </c>
      <c r="C153" s="50" t="s">
        <v>350</v>
      </c>
      <c r="D153" s="51">
        <f t="shared" ref="D153:E153" si="37">SUM(D154:D157)</f>
        <v>1863760.96</v>
      </c>
      <c r="E153" s="51">
        <f t="shared" si="37"/>
        <v>2396185.7799999998</v>
      </c>
      <c r="F153" s="52">
        <f t="shared" si="31"/>
        <v>128.56722677569124</v>
      </c>
    </row>
    <row r="154" spans="1:6" ht="12.75" customHeight="1" x14ac:dyDescent="0.2">
      <c r="A154" s="53">
        <v>3111</v>
      </c>
      <c r="B154" s="85" t="s">
        <v>351</v>
      </c>
      <c r="C154" s="50" t="s">
        <v>352</v>
      </c>
      <c r="D154" s="242">
        <v>1863760.96</v>
      </c>
      <c r="E154" s="242">
        <v>2396185.7799999998</v>
      </c>
      <c r="F154" s="52">
        <f t="shared" si="31"/>
        <v>128.56722677569124</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76992.28</v>
      </c>
      <c r="E158" s="242">
        <v>87799.74</v>
      </c>
      <c r="F158" s="52">
        <f t="shared" si="31"/>
        <v>114.03706969062353</v>
      </c>
    </row>
    <row r="159" spans="1:6" ht="12.75" customHeight="1" x14ac:dyDescent="0.2">
      <c r="A159" s="53">
        <v>313</v>
      </c>
      <c r="B159" s="85" t="s">
        <v>361</v>
      </c>
      <c r="C159" s="50" t="s">
        <v>362</v>
      </c>
      <c r="D159" s="51">
        <f t="shared" ref="D159:E159" si="38">SUM(D160:D162)</f>
        <v>306855.19</v>
      </c>
      <c r="E159" s="51">
        <f t="shared" si="38"/>
        <v>394643.99</v>
      </c>
      <c r="F159" s="52">
        <f t="shared" si="31"/>
        <v>128.60919510600425</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306817.37</v>
      </c>
      <c r="E161" s="242">
        <v>394643.99</v>
      </c>
      <c r="F161" s="52">
        <f t="shared" si="31"/>
        <v>128.62504818420157</v>
      </c>
    </row>
    <row r="162" spans="1:6" ht="12.75" customHeight="1" x14ac:dyDescent="0.2">
      <c r="A162" s="53">
        <v>3133</v>
      </c>
      <c r="B162" s="85" t="s">
        <v>366</v>
      </c>
      <c r="C162" s="50" t="s">
        <v>367</v>
      </c>
      <c r="D162" s="242">
        <v>37.82</v>
      </c>
      <c r="E162" s="242"/>
      <c r="F162" s="52">
        <f t="shared" si="31"/>
        <v>0</v>
      </c>
    </row>
    <row r="163" spans="1:6" ht="12.75" customHeight="1" x14ac:dyDescent="0.2">
      <c r="A163" s="53">
        <v>32</v>
      </c>
      <c r="B163" s="85" t="s">
        <v>368</v>
      </c>
      <c r="C163" s="50" t="s">
        <v>369</v>
      </c>
      <c r="D163" s="51">
        <f t="shared" ref="D163:E163" si="39">D164+D169+D177+D187+D188</f>
        <v>320762.39</v>
      </c>
      <c r="E163" s="51">
        <f t="shared" si="39"/>
        <v>305614.80999999994</v>
      </c>
      <c r="F163" s="52">
        <f t="shared" si="31"/>
        <v>95.277632143843277</v>
      </c>
    </row>
    <row r="164" spans="1:6" ht="12.75" customHeight="1" x14ac:dyDescent="0.2">
      <c r="A164" s="53">
        <v>321</v>
      </c>
      <c r="B164" s="85" t="s">
        <v>370</v>
      </c>
      <c r="C164" s="50" t="s">
        <v>371</v>
      </c>
      <c r="D164" s="51">
        <f t="shared" ref="D164:E164" si="40">SUM(D165:D168)</f>
        <v>64357.91</v>
      </c>
      <c r="E164" s="51">
        <f t="shared" si="40"/>
        <v>70884.28</v>
      </c>
      <c r="F164" s="52">
        <f t="shared" si="31"/>
        <v>110.14074260646439</v>
      </c>
    </row>
    <row r="165" spans="1:6" ht="12.75" customHeight="1" x14ac:dyDescent="0.2">
      <c r="A165" s="53">
        <v>3211</v>
      </c>
      <c r="B165" s="85" t="s">
        <v>372</v>
      </c>
      <c r="C165" s="50" t="s">
        <v>373</v>
      </c>
      <c r="D165" s="242">
        <v>13598.98</v>
      </c>
      <c r="E165" s="242">
        <v>19450.23</v>
      </c>
      <c r="F165" s="52">
        <f t="shared" si="31"/>
        <v>143.02712409313051</v>
      </c>
    </row>
    <row r="166" spans="1:6" ht="12.75" customHeight="1" x14ac:dyDescent="0.2">
      <c r="A166" s="53">
        <v>3212</v>
      </c>
      <c r="B166" s="85" t="s">
        <v>374</v>
      </c>
      <c r="C166" s="50" t="s">
        <v>375</v>
      </c>
      <c r="D166" s="242">
        <v>37570.370000000003</v>
      </c>
      <c r="E166" s="242">
        <v>39256.019999999997</v>
      </c>
      <c r="F166" s="52">
        <f t="shared" si="31"/>
        <v>104.48664732340936</v>
      </c>
    </row>
    <row r="167" spans="1:6" ht="12.75" customHeight="1" x14ac:dyDescent="0.2">
      <c r="A167" s="53">
        <v>3213</v>
      </c>
      <c r="B167" s="85" t="s">
        <v>376</v>
      </c>
      <c r="C167" s="50" t="s">
        <v>377</v>
      </c>
      <c r="D167" s="242">
        <v>13188.56</v>
      </c>
      <c r="E167" s="242">
        <v>12178.03</v>
      </c>
      <c r="F167" s="52">
        <f t="shared" si="31"/>
        <v>92.337829148898749</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118030.02</v>
      </c>
      <c r="E169" s="51">
        <f t="shared" si="41"/>
        <v>100534.02</v>
      </c>
      <c r="F169" s="52">
        <f t="shared" si="31"/>
        <v>85.176652516029392</v>
      </c>
    </row>
    <row r="170" spans="1:6" ht="12.75" customHeight="1" x14ac:dyDescent="0.2">
      <c r="A170" s="53">
        <v>3221</v>
      </c>
      <c r="B170" s="85" t="s">
        <v>382</v>
      </c>
      <c r="C170" s="50" t="s">
        <v>383</v>
      </c>
      <c r="D170" s="242">
        <v>42499.17</v>
      </c>
      <c r="E170" s="242">
        <v>40248.89</v>
      </c>
      <c r="F170" s="52">
        <f t="shared" si="31"/>
        <v>94.70512012352242</v>
      </c>
    </row>
    <row r="171" spans="1:6" ht="12.75" customHeight="1" x14ac:dyDescent="0.2">
      <c r="A171" s="53">
        <v>3222</v>
      </c>
      <c r="B171" s="85" t="s">
        <v>384</v>
      </c>
      <c r="C171" s="50" t="s">
        <v>385</v>
      </c>
      <c r="D171" s="242">
        <v>546.77</v>
      </c>
      <c r="E171" s="242">
        <v>1022.08</v>
      </c>
      <c r="F171" s="52">
        <f t="shared" si="31"/>
        <v>186.93051923112097</v>
      </c>
    </row>
    <row r="172" spans="1:6" ht="12.75" customHeight="1" x14ac:dyDescent="0.2">
      <c r="A172" s="53">
        <v>3223</v>
      </c>
      <c r="B172" s="85" t="s">
        <v>386</v>
      </c>
      <c r="C172" s="50" t="s">
        <v>387</v>
      </c>
      <c r="D172" s="242">
        <v>65064.23</v>
      </c>
      <c r="E172" s="242">
        <v>45178.39</v>
      </c>
      <c r="F172" s="52">
        <f t="shared" si="31"/>
        <v>69.436601339937468</v>
      </c>
    </row>
    <row r="173" spans="1:6" ht="12.75" customHeight="1" x14ac:dyDescent="0.2">
      <c r="A173" s="53">
        <v>3224</v>
      </c>
      <c r="B173" s="85" t="s">
        <v>388</v>
      </c>
      <c r="C173" s="50" t="s">
        <v>389</v>
      </c>
      <c r="D173" s="242">
        <v>1717.64</v>
      </c>
      <c r="E173" s="242">
        <v>5430.92</v>
      </c>
      <c r="F173" s="52">
        <f t="shared" si="31"/>
        <v>316.18499802053981</v>
      </c>
    </row>
    <row r="174" spans="1:6" ht="12.75" customHeight="1" x14ac:dyDescent="0.2">
      <c r="A174" s="53">
        <v>3225</v>
      </c>
      <c r="B174" s="85" t="s">
        <v>390</v>
      </c>
      <c r="C174" s="50" t="s">
        <v>391</v>
      </c>
      <c r="D174" s="242">
        <v>6100.75</v>
      </c>
      <c r="E174" s="242">
        <v>6319.85</v>
      </c>
      <c r="F174" s="52">
        <f t="shared" si="31"/>
        <v>103.5913617178216</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2101.46</v>
      </c>
      <c r="E176" s="242">
        <v>2333.89</v>
      </c>
      <c r="F176" s="52">
        <f t="shared" si="31"/>
        <v>111.0604056227575</v>
      </c>
    </row>
    <row r="177" spans="1:6" ht="12.75" customHeight="1" x14ac:dyDescent="0.2">
      <c r="A177" s="53">
        <v>323</v>
      </c>
      <c r="B177" s="85" t="s">
        <v>396</v>
      </c>
      <c r="C177" s="50" t="s">
        <v>397</v>
      </c>
      <c r="D177" s="51">
        <f t="shared" ref="D177:E177" si="42">SUM(D178:D186)</f>
        <v>62395.56</v>
      </c>
      <c r="E177" s="51">
        <f t="shared" si="42"/>
        <v>65994.8</v>
      </c>
      <c r="F177" s="52">
        <f t="shared" si="31"/>
        <v>105.76842326601445</v>
      </c>
    </row>
    <row r="178" spans="1:6" ht="12.75" customHeight="1" x14ac:dyDescent="0.2">
      <c r="A178" s="53">
        <v>3231</v>
      </c>
      <c r="B178" s="85" t="s">
        <v>398</v>
      </c>
      <c r="C178" s="50" t="s">
        <v>399</v>
      </c>
      <c r="D178" s="242">
        <v>5076.71</v>
      </c>
      <c r="E178" s="242">
        <v>4226.68</v>
      </c>
      <c r="F178" s="52">
        <f t="shared" si="31"/>
        <v>83.256282119719273</v>
      </c>
    </row>
    <row r="179" spans="1:6" ht="12.75" customHeight="1" x14ac:dyDescent="0.2">
      <c r="A179" s="53">
        <v>3232</v>
      </c>
      <c r="B179" s="85" t="s">
        <v>400</v>
      </c>
      <c r="C179" s="50" t="s">
        <v>401</v>
      </c>
      <c r="D179" s="242">
        <v>8222.36</v>
      </c>
      <c r="E179" s="242">
        <v>15913.73</v>
      </c>
      <c r="F179" s="52">
        <f t="shared" si="31"/>
        <v>193.54212172660888</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10296.209999999999</v>
      </c>
      <c r="E181" s="242">
        <v>11556.26</v>
      </c>
      <c r="F181" s="52">
        <f t="shared" si="31"/>
        <v>112.23799825372637</v>
      </c>
    </row>
    <row r="182" spans="1:6" ht="12.75" customHeight="1" x14ac:dyDescent="0.2">
      <c r="A182" s="53">
        <v>3235</v>
      </c>
      <c r="B182" s="85" t="s">
        <v>406</v>
      </c>
      <c r="C182" s="50" t="s">
        <v>407</v>
      </c>
      <c r="D182" s="242">
        <v>640.63</v>
      </c>
      <c r="E182" s="242">
        <v>1040.6300000000001</v>
      </c>
      <c r="F182" s="52">
        <f t="shared" si="31"/>
        <v>162.43853706507659</v>
      </c>
    </row>
    <row r="183" spans="1:6" ht="12.75" customHeight="1" x14ac:dyDescent="0.2">
      <c r="A183" s="53">
        <v>3236</v>
      </c>
      <c r="B183" s="85" t="s">
        <v>408</v>
      </c>
      <c r="C183" s="50" t="s">
        <v>409</v>
      </c>
      <c r="D183" s="242">
        <v>5589.96</v>
      </c>
      <c r="E183" s="242">
        <v>4931.3900000000003</v>
      </c>
      <c r="F183" s="52">
        <f t="shared" si="31"/>
        <v>88.218699239350556</v>
      </c>
    </row>
    <row r="184" spans="1:6" ht="12.75" customHeight="1" x14ac:dyDescent="0.2">
      <c r="A184" s="53">
        <v>3237</v>
      </c>
      <c r="B184" s="85" t="s">
        <v>410</v>
      </c>
      <c r="C184" s="50" t="s">
        <v>411</v>
      </c>
      <c r="D184" s="242">
        <v>18375.88</v>
      </c>
      <c r="E184" s="242">
        <v>11978.23</v>
      </c>
      <c r="F184" s="52">
        <f t="shared" si="31"/>
        <v>65.184524496241806</v>
      </c>
    </row>
    <row r="185" spans="1:6" ht="12.75" customHeight="1" x14ac:dyDescent="0.2">
      <c r="A185" s="53">
        <v>3238</v>
      </c>
      <c r="B185" s="85" t="s">
        <v>412</v>
      </c>
      <c r="C185" s="50" t="s">
        <v>413</v>
      </c>
      <c r="D185" s="242">
        <v>5934.53</v>
      </c>
      <c r="E185" s="242">
        <v>5865.27</v>
      </c>
      <c r="F185" s="52">
        <f t="shared" si="31"/>
        <v>98.832932009780066</v>
      </c>
    </row>
    <row r="186" spans="1:6" ht="12.75" customHeight="1" x14ac:dyDescent="0.2">
      <c r="A186" s="53">
        <v>3239</v>
      </c>
      <c r="B186" s="85" t="s">
        <v>414</v>
      </c>
      <c r="C186" s="50" t="s">
        <v>415</v>
      </c>
      <c r="D186" s="242">
        <v>8259.2800000000007</v>
      </c>
      <c r="E186" s="242">
        <v>10482.61</v>
      </c>
      <c r="F186" s="52">
        <f t="shared" si="31"/>
        <v>126.9191745527455</v>
      </c>
    </row>
    <row r="187" spans="1:6" ht="12.75" customHeight="1" x14ac:dyDescent="0.2">
      <c r="A187" s="53">
        <v>324</v>
      </c>
      <c r="B187" s="85" t="s">
        <v>416</v>
      </c>
      <c r="C187" s="50" t="s">
        <v>417</v>
      </c>
      <c r="D187" s="242">
        <v>11555.32</v>
      </c>
      <c r="E187" s="242">
        <v>40144.47</v>
      </c>
      <c r="F187" s="52">
        <f t="shared" si="31"/>
        <v>347.41114915034808</v>
      </c>
    </row>
    <row r="188" spans="1:6" ht="12.75" customHeight="1" x14ac:dyDescent="0.2">
      <c r="A188" s="53">
        <v>329</v>
      </c>
      <c r="B188" s="85" t="s">
        <v>418</v>
      </c>
      <c r="C188" s="50" t="s">
        <v>419</v>
      </c>
      <c r="D188" s="51">
        <f t="shared" ref="D188:E188" si="43">SUM(D189:D195)</f>
        <v>64423.58</v>
      </c>
      <c r="E188" s="51">
        <f t="shared" si="43"/>
        <v>28057.24</v>
      </c>
      <c r="F188" s="52">
        <f t="shared" si="31"/>
        <v>43.551196627073502</v>
      </c>
    </row>
    <row r="189" spans="1:6" ht="12.75" customHeight="1" x14ac:dyDescent="0.2">
      <c r="A189" s="53">
        <v>3291</v>
      </c>
      <c r="B189" s="232" t="s">
        <v>420</v>
      </c>
      <c r="C189" s="50" t="s">
        <v>421</v>
      </c>
      <c r="D189" s="242">
        <v>549.99</v>
      </c>
      <c r="E189" s="242">
        <v>560</v>
      </c>
      <c r="F189" s="52">
        <f t="shared" si="31"/>
        <v>101.82003309151075</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1294.57</v>
      </c>
      <c r="E191" s="242">
        <v>3983.54</v>
      </c>
      <c r="F191" s="52">
        <f t="shared" si="31"/>
        <v>307.71144086453421</v>
      </c>
    </row>
    <row r="192" spans="1:6" ht="12.75" customHeight="1" x14ac:dyDescent="0.2">
      <c r="A192" s="53">
        <v>3294</v>
      </c>
      <c r="B192" s="85" t="s">
        <v>426</v>
      </c>
      <c r="C192" s="50" t="s">
        <v>427</v>
      </c>
      <c r="D192" s="242">
        <v>159.28</v>
      </c>
      <c r="E192" s="242">
        <v>170</v>
      </c>
      <c r="F192" s="52">
        <f t="shared" si="31"/>
        <v>106.73028628829732</v>
      </c>
    </row>
    <row r="193" spans="1:6" ht="12.75" customHeight="1" x14ac:dyDescent="0.2">
      <c r="A193" s="53">
        <v>3295</v>
      </c>
      <c r="B193" s="85" t="s">
        <v>428</v>
      </c>
      <c r="C193" s="50" t="s">
        <v>429</v>
      </c>
      <c r="D193" s="242">
        <v>5545.27</v>
      </c>
      <c r="E193" s="242">
        <v>6184.18</v>
      </c>
      <c r="F193" s="52">
        <f t="shared" si="31"/>
        <v>111.52171129629396</v>
      </c>
    </row>
    <row r="194" spans="1:6" ht="12.75" customHeight="1" x14ac:dyDescent="0.2">
      <c r="A194" s="53" t="s">
        <v>430</v>
      </c>
      <c r="B194" s="85" t="s">
        <v>431</v>
      </c>
      <c r="C194" s="50" t="s">
        <v>430</v>
      </c>
      <c r="D194" s="242">
        <v>5378.76</v>
      </c>
      <c r="E194" s="242">
        <v>375</v>
      </c>
      <c r="F194" s="52">
        <f t="shared" si="31"/>
        <v>6.9718671217901527</v>
      </c>
    </row>
    <row r="195" spans="1:6" ht="12.75" customHeight="1" x14ac:dyDescent="0.2">
      <c r="A195" s="53">
        <v>3299</v>
      </c>
      <c r="B195" s="85" t="s">
        <v>432</v>
      </c>
      <c r="C195" s="50" t="s">
        <v>433</v>
      </c>
      <c r="D195" s="242">
        <v>51495.71</v>
      </c>
      <c r="E195" s="242">
        <v>16784.52</v>
      </c>
      <c r="F195" s="52">
        <f t="shared" si="31"/>
        <v>32.594016084058261</v>
      </c>
    </row>
    <row r="196" spans="1:6" ht="12.75" customHeight="1" x14ac:dyDescent="0.2">
      <c r="A196" s="53">
        <v>34</v>
      </c>
      <c r="B196" s="232" t="s">
        <v>434</v>
      </c>
      <c r="C196" s="50" t="s">
        <v>435</v>
      </c>
      <c r="D196" s="51">
        <f t="shared" ref="D196:E196" si="44">D197+D202+D210</f>
        <v>5357.26</v>
      </c>
      <c r="E196" s="51">
        <f t="shared" si="44"/>
        <v>1550.5700000000002</v>
      </c>
      <c r="F196" s="52">
        <f t="shared" si="31"/>
        <v>28.94334043895574</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5357.26</v>
      </c>
      <c r="E210" s="51">
        <f t="shared" si="47"/>
        <v>1550.5700000000002</v>
      </c>
      <c r="F210" s="52">
        <f t="shared" si="31"/>
        <v>28.94334043895574</v>
      </c>
    </row>
    <row r="211" spans="1:6" ht="12.75" customHeight="1" x14ac:dyDescent="0.2">
      <c r="A211" s="53">
        <v>3431</v>
      </c>
      <c r="B211" s="232" t="s">
        <v>464</v>
      </c>
      <c r="C211" s="50" t="s">
        <v>465</v>
      </c>
      <c r="D211" s="242">
        <v>1128.67</v>
      </c>
      <c r="E211" s="242">
        <v>1295.3800000000001</v>
      </c>
      <c r="F211" s="52">
        <f t="shared" si="31"/>
        <v>114.77048207181903</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4228.59</v>
      </c>
      <c r="E213" s="242">
        <v>255.19</v>
      </c>
      <c r="F213" s="52">
        <f t="shared" si="31"/>
        <v>6.0348721441426099</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9461.23</v>
      </c>
      <c r="E224" s="51">
        <f t="shared" si="51"/>
        <v>0</v>
      </c>
      <c r="F224" s="52">
        <f t="shared" ref="F224:F235" si="52">IF(D224&lt;&gt;0,IF(E224/D224&gt;=100,"&gt;&gt;100",E224/D224*100),"-")</f>
        <v>0</v>
      </c>
    </row>
    <row r="225" spans="1:6" ht="12.75" customHeight="1" x14ac:dyDescent="0.2">
      <c r="A225" s="53">
        <v>361</v>
      </c>
      <c r="B225" s="85" t="s">
        <v>492</v>
      </c>
      <c r="C225" s="50" t="s">
        <v>493</v>
      </c>
      <c r="D225" s="51">
        <f t="shared" ref="D225:E225" si="53">SUM(D226:D227)</f>
        <v>9461.23</v>
      </c>
      <c r="E225" s="51">
        <f t="shared" si="53"/>
        <v>0</v>
      </c>
      <c r="F225" s="52">
        <f t="shared" si="52"/>
        <v>0</v>
      </c>
    </row>
    <row r="226" spans="1:6" ht="12.75" customHeight="1" x14ac:dyDescent="0.2">
      <c r="A226" s="53">
        <v>3611</v>
      </c>
      <c r="B226" s="85" t="s">
        <v>494</v>
      </c>
      <c r="C226" s="50" t="s">
        <v>495</v>
      </c>
      <c r="D226" s="242">
        <v>9461.23</v>
      </c>
      <c r="E226" s="242"/>
      <c r="F226" s="52">
        <f t="shared" si="52"/>
        <v>0</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656.64</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656.64</v>
      </c>
      <c r="F259" s="52" t="str">
        <f t="shared" ref="F259:F262" si="67">IF(D259&lt;&gt;0,IF(E259/D259&gt;=100,"&gt;&gt;100",E259/D259*100),"-")</f>
        <v>-</v>
      </c>
    </row>
    <row r="260" spans="1:6" ht="12.75" customHeight="1" x14ac:dyDescent="0.2">
      <c r="A260" s="53">
        <v>3721</v>
      </c>
      <c r="B260" s="85" t="s">
        <v>558</v>
      </c>
      <c r="C260" s="50" t="s">
        <v>559</v>
      </c>
      <c r="D260" s="242">
        <v>0</v>
      </c>
      <c r="E260" s="242">
        <v>656.64</v>
      </c>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2766.14</v>
      </c>
      <c r="E263" s="51">
        <f t="shared" si="68"/>
        <v>3340.12</v>
      </c>
      <c r="F263" s="52">
        <f t="shared" ref="F263:F267" si="69">IF(D263&lt;&gt;0,IF(E263/D263&gt;=100,"&gt;&gt;100",E263/D263*100),"-")</f>
        <v>120.75021510118793</v>
      </c>
    </row>
    <row r="264" spans="1:6" ht="12.75" customHeight="1" x14ac:dyDescent="0.2">
      <c r="A264" s="53">
        <v>381</v>
      </c>
      <c r="B264" s="85" t="s">
        <v>566</v>
      </c>
      <c r="C264" s="50" t="s">
        <v>567</v>
      </c>
      <c r="D264" s="51">
        <f t="shared" ref="D264:E264" si="70">SUM(D265:D267)</f>
        <v>2766.14</v>
      </c>
      <c r="E264" s="51">
        <f t="shared" si="70"/>
        <v>3340.12</v>
      </c>
      <c r="F264" s="52">
        <f t="shared" si="69"/>
        <v>120.75021510118793</v>
      </c>
    </row>
    <row r="265" spans="1:6" ht="12.75" customHeight="1" x14ac:dyDescent="0.2">
      <c r="A265" s="53">
        <v>3811</v>
      </c>
      <c r="B265" s="85" t="s">
        <v>568</v>
      </c>
      <c r="C265" s="50" t="s">
        <v>569</v>
      </c>
      <c r="D265" s="242">
        <v>0</v>
      </c>
      <c r="E265" s="242">
        <v>390</v>
      </c>
      <c r="F265" s="52" t="str">
        <f t="shared" si="69"/>
        <v>-</v>
      </c>
    </row>
    <row r="266" spans="1:6" ht="12.75" customHeight="1" x14ac:dyDescent="0.2">
      <c r="A266" s="53">
        <v>3812</v>
      </c>
      <c r="B266" s="85" t="s">
        <v>570</v>
      </c>
      <c r="C266" s="50" t="s">
        <v>571</v>
      </c>
      <c r="D266" s="242">
        <v>2766.14</v>
      </c>
      <c r="E266" s="242">
        <v>2950.12</v>
      </c>
      <c r="F266" s="52">
        <f t="shared" si="69"/>
        <v>106.65114563977238</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2585955.4500000002</v>
      </c>
      <c r="E289" s="51">
        <f t="shared" si="79"/>
        <v>3189791.65</v>
      </c>
      <c r="F289" s="52">
        <f t="shared" si="76"/>
        <v>123.35060335242819</v>
      </c>
    </row>
    <row r="290" spans="1:6" ht="12.75" customHeight="1" x14ac:dyDescent="0.2">
      <c r="A290" s="53" t="s">
        <v>607</v>
      </c>
      <c r="B290" s="85" t="s">
        <v>618</v>
      </c>
      <c r="C290" s="50" t="s">
        <v>619</v>
      </c>
      <c r="D290" s="51">
        <f>IF(D6&gt;=D289,D6-D289,0)</f>
        <v>99560.55999999959</v>
      </c>
      <c r="E290" s="51">
        <f>IF(E6&gt;=E289,E6-E289,0)</f>
        <v>40542.760000000242</v>
      </c>
      <c r="F290" s="52">
        <f t="shared" si="76"/>
        <v>40.721707471312349</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70799.37</v>
      </c>
      <c r="F292" s="52" t="str">
        <f t="shared" si="76"/>
        <v>-</v>
      </c>
    </row>
    <row r="293" spans="1:6" ht="12.75" customHeight="1" x14ac:dyDescent="0.2">
      <c r="A293" s="53">
        <v>92221</v>
      </c>
      <c r="B293" s="85" t="s">
        <v>624</v>
      </c>
      <c r="C293" s="50" t="s">
        <v>625</v>
      </c>
      <c r="D293" s="242">
        <v>17001.59</v>
      </c>
      <c r="E293" s="242">
        <v>0</v>
      </c>
      <c r="F293" s="52">
        <f t="shared" si="76"/>
        <v>0</v>
      </c>
    </row>
    <row r="294" spans="1:6" ht="12.75" customHeight="1" x14ac:dyDescent="0.2">
      <c r="A294" s="53">
        <v>96</v>
      </c>
      <c r="B294" s="85" t="s">
        <v>626</v>
      </c>
      <c r="C294" s="50" t="s">
        <v>627</v>
      </c>
      <c r="D294" s="242">
        <v>4340</v>
      </c>
      <c r="E294" s="242">
        <v>240</v>
      </c>
      <c r="F294" s="52">
        <f t="shared" si="76"/>
        <v>5.5299539170506913</v>
      </c>
    </row>
    <row r="295" spans="1:6" ht="24" x14ac:dyDescent="0.2">
      <c r="A295" s="53">
        <v>9661</v>
      </c>
      <c r="B295" s="85" t="s">
        <v>628</v>
      </c>
      <c r="C295" s="50" t="s">
        <v>629</v>
      </c>
      <c r="D295" s="242">
        <v>4340</v>
      </c>
      <c r="E295" s="242">
        <v>240</v>
      </c>
      <c r="F295" s="52">
        <f t="shared" si="76"/>
        <v>5.5299539170506913</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1615236.58</v>
      </c>
      <c r="E298" s="51">
        <f t="shared" si="80"/>
        <v>0</v>
      </c>
      <c r="F298" s="52">
        <f t="shared" ref="F298:F418" si="81">IF(D298&lt;&gt;0,IF(E298/D298&gt;=100,"&gt;&gt;100",E298/D298*100),"-")</f>
        <v>0</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1615236.58</v>
      </c>
      <c r="E311" s="51">
        <f t="shared" si="85"/>
        <v>0</v>
      </c>
      <c r="F311" s="52">
        <f t="shared" si="81"/>
        <v>0</v>
      </c>
    </row>
    <row r="312" spans="1:6" ht="12.75" customHeight="1" x14ac:dyDescent="0.2">
      <c r="A312" s="53">
        <v>721</v>
      </c>
      <c r="B312" s="85" t="s">
        <v>661</v>
      </c>
      <c r="C312" s="50" t="s">
        <v>662</v>
      </c>
      <c r="D312" s="51">
        <f t="shared" ref="D312:E312" si="86">SUM(D313:D316)</f>
        <v>1615236.58</v>
      </c>
      <c r="E312" s="51">
        <f t="shared" si="86"/>
        <v>0</v>
      </c>
      <c r="F312" s="52">
        <f t="shared" si="81"/>
        <v>0</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1615236.58</v>
      </c>
      <c r="E314" s="242"/>
      <c r="F314" s="52">
        <f t="shared" si="81"/>
        <v>0</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11070.28</v>
      </c>
      <c r="E350" s="51">
        <f t="shared" si="95"/>
        <v>978215.04</v>
      </c>
      <c r="F350" s="52">
        <f t="shared" si="81"/>
        <v>8836.4073898763163</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8446.43</v>
      </c>
      <c r="E363" s="51">
        <f t="shared" si="99"/>
        <v>12665.12</v>
      </c>
      <c r="F363" s="52">
        <f t="shared" si="81"/>
        <v>149.94642707037175</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6860.41</v>
      </c>
      <c r="E369" s="51">
        <f t="shared" si="101"/>
        <v>10684.92</v>
      </c>
      <c r="F369" s="52">
        <f t="shared" si="81"/>
        <v>155.74754278534374</v>
      </c>
    </row>
    <row r="370" spans="1:6" ht="12.75" customHeight="1" x14ac:dyDescent="0.2">
      <c r="A370" s="53">
        <v>4221</v>
      </c>
      <c r="B370" s="85" t="s">
        <v>673</v>
      </c>
      <c r="C370" s="50" t="s">
        <v>765</v>
      </c>
      <c r="D370" s="242">
        <v>1506.11</v>
      </c>
      <c r="E370" s="242">
        <v>2748.85</v>
      </c>
      <c r="F370" s="52">
        <f t="shared" si="81"/>
        <v>182.51322944539243</v>
      </c>
    </row>
    <row r="371" spans="1:6" ht="12.75" customHeight="1" x14ac:dyDescent="0.2">
      <c r="A371" s="53">
        <v>4222</v>
      </c>
      <c r="B371" s="85" t="s">
        <v>766</v>
      </c>
      <c r="C371" s="50" t="s">
        <v>767</v>
      </c>
      <c r="D371" s="242">
        <v>705</v>
      </c>
      <c r="E371" s="242"/>
      <c r="F371" s="52">
        <f t="shared" si="81"/>
        <v>0</v>
      </c>
    </row>
    <row r="372" spans="1:6" ht="12.75" customHeight="1" x14ac:dyDescent="0.2">
      <c r="A372" s="53">
        <v>4223</v>
      </c>
      <c r="B372" s="85" t="s">
        <v>677</v>
      </c>
      <c r="C372" s="50" t="s">
        <v>768</v>
      </c>
      <c r="D372" s="242">
        <v>1915</v>
      </c>
      <c r="E372" s="242"/>
      <c r="F372" s="52">
        <f t="shared" si="81"/>
        <v>0</v>
      </c>
    </row>
    <row r="373" spans="1:6" ht="12.75" customHeight="1" x14ac:dyDescent="0.2">
      <c r="A373" s="53">
        <v>4224</v>
      </c>
      <c r="B373" s="85" t="s">
        <v>679</v>
      </c>
      <c r="C373" s="50" t="s">
        <v>769</v>
      </c>
      <c r="D373" s="242">
        <v>2734.3</v>
      </c>
      <c r="E373" s="242">
        <v>6936.07</v>
      </c>
      <c r="F373" s="52">
        <f t="shared" si="81"/>
        <v>253.66894634824266</v>
      </c>
    </row>
    <row r="374" spans="1:6" ht="12.75" customHeight="1" x14ac:dyDescent="0.2">
      <c r="A374" s="53">
        <v>4225</v>
      </c>
      <c r="B374" s="85" t="s">
        <v>681</v>
      </c>
      <c r="C374" s="50" t="s">
        <v>770</v>
      </c>
      <c r="D374" s="242">
        <v>0</v>
      </c>
      <c r="E374" s="242">
        <v>1000</v>
      </c>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1586.02</v>
      </c>
      <c r="E383" s="51">
        <f t="shared" si="103"/>
        <v>1980.2</v>
      </c>
      <c r="F383" s="52">
        <f t="shared" si="81"/>
        <v>124.85340664052156</v>
      </c>
    </row>
    <row r="384" spans="1:6" ht="12.75" customHeight="1" x14ac:dyDescent="0.2">
      <c r="A384" s="53">
        <v>4241</v>
      </c>
      <c r="B384" s="85" t="s">
        <v>782</v>
      </c>
      <c r="C384" s="50" t="s">
        <v>783</v>
      </c>
      <c r="D384" s="242">
        <v>1586.02</v>
      </c>
      <c r="E384" s="242">
        <v>1980.2</v>
      </c>
      <c r="F384" s="52">
        <f t="shared" si="81"/>
        <v>124.85340664052156</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2623.85</v>
      </c>
      <c r="E402" s="51">
        <f t="shared" si="109"/>
        <v>965549.92</v>
      </c>
      <c r="F402" s="52" t="str">
        <f t="shared" si="81"/>
        <v>&gt;&gt;100</v>
      </c>
    </row>
    <row r="403" spans="1:6" ht="12.75" customHeight="1" x14ac:dyDescent="0.2">
      <c r="A403" s="53">
        <v>451</v>
      </c>
      <c r="B403" s="85" t="s">
        <v>810</v>
      </c>
      <c r="C403" s="50" t="s">
        <v>811</v>
      </c>
      <c r="D403" s="242">
        <v>2623.85</v>
      </c>
      <c r="E403" s="242">
        <v>965549.92</v>
      </c>
      <c r="F403" s="52" t="str">
        <f t="shared" si="81"/>
        <v>&gt;&gt;100</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1604166.3</v>
      </c>
      <c r="E407" s="51">
        <f t="shared" si="110"/>
        <v>0</v>
      </c>
      <c r="F407" s="52">
        <f t="shared" si="81"/>
        <v>0</v>
      </c>
    </row>
    <row r="408" spans="1:6" ht="12.75" customHeight="1" x14ac:dyDescent="0.2">
      <c r="A408" s="53" t="s">
        <v>607</v>
      </c>
      <c r="B408" s="85" t="s">
        <v>820</v>
      </c>
      <c r="C408" s="50" t="s">
        <v>821</v>
      </c>
      <c r="D408" s="51">
        <f t="shared" ref="D408:E408" si="111">IF(D350&gt;=D298,D350-D298,0)</f>
        <v>0</v>
      </c>
      <c r="E408" s="51">
        <f t="shared" si="111"/>
        <v>978215.04</v>
      </c>
      <c r="F408" s="52" t="str">
        <f t="shared" si="81"/>
        <v>-</v>
      </c>
    </row>
    <row r="409" spans="1:6" ht="12.75" customHeight="1" x14ac:dyDescent="0.2">
      <c r="A409" s="53">
        <v>92212</v>
      </c>
      <c r="B409" s="85" t="s">
        <v>822</v>
      </c>
      <c r="C409" s="50" t="s">
        <v>823</v>
      </c>
      <c r="D409" s="242">
        <v>0</v>
      </c>
      <c r="E409" s="242">
        <v>1615925.9</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4300752.59</v>
      </c>
      <c r="E412" s="51">
        <f>E6+E298</f>
        <v>3230334.41</v>
      </c>
      <c r="F412" s="52">
        <f t="shared" si="81"/>
        <v>75.11091006516142</v>
      </c>
    </row>
    <row r="413" spans="1:6" ht="12.75" customHeight="1" x14ac:dyDescent="0.2">
      <c r="A413" s="53" t="s">
        <v>607</v>
      </c>
      <c r="B413" s="85" t="s">
        <v>830</v>
      </c>
      <c r="C413" s="50" t="s">
        <v>831</v>
      </c>
      <c r="D413" s="51">
        <f t="shared" ref="D413:E413" si="112">D289+D350</f>
        <v>2597025.73</v>
      </c>
      <c r="E413" s="51">
        <f t="shared" si="112"/>
        <v>4168006.69</v>
      </c>
      <c r="F413" s="52">
        <f t="shared" si="81"/>
        <v>160.49154391704852</v>
      </c>
    </row>
    <row r="414" spans="1:6" ht="12.75" customHeight="1" x14ac:dyDescent="0.2">
      <c r="A414" s="53" t="s">
        <v>607</v>
      </c>
      <c r="B414" s="85" t="s">
        <v>832</v>
      </c>
      <c r="C414" s="50" t="s">
        <v>833</v>
      </c>
      <c r="D414" s="51">
        <f t="shared" ref="D414:E414" si="113">IF(D412&gt;=D413,D412-D413,0)</f>
        <v>1703726.8599999999</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937672.2799999998</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1686725.27</v>
      </c>
      <c r="F416" s="52" t="str">
        <f t="shared" si="81"/>
        <v>-</v>
      </c>
    </row>
    <row r="417" spans="1:6" ht="12.75" customHeight="1" x14ac:dyDescent="0.2">
      <c r="A417" s="60" t="s">
        <v>836</v>
      </c>
      <c r="B417" s="85" t="s">
        <v>839</v>
      </c>
      <c r="C417" s="61" t="s">
        <v>840</v>
      </c>
      <c r="D417" s="51">
        <f t="shared" ref="D417:E417" si="116">IF(D293-D292+D410-D409&gt;=0,D293-D292+D410-D409,0)</f>
        <v>17001.59</v>
      </c>
      <c r="E417" s="51">
        <f t="shared" si="116"/>
        <v>0</v>
      </c>
      <c r="F417" s="52">
        <f t="shared" si="81"/>
        <v>0</v>
      </c>
    </row>
    <row r="418" spans="1:6" ht="12.75" customHeight="1" x14ac:dyDescent="0.2">
      <c r="A418" s="55" t="s">
        <v>841</v>
      </c>
      <c r="B418" s="233" t="s">
        <v>842</v>
      </c>
      <c r="C418" s="56" t="s">
        <v>843</v>
      </c>
      <c r="D418" s="62">
        <f t="shared" ref="D418:E418" si="117">D294+D411</f>
        <v>4340</v>
      </c>
      <c r="E418" s="62">
        <f t="shared" si="117"/>
        <v>240</v>
      </c>
      <c r="F418" s="57">
        <f t="shared" si="81"/>
        <v>5.5299539170506913</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4300752.59</v>
      </c>
      <c r="E639" s="51">
        <f t="shared" si="180"/>
        <v>3230334.41</v>
      </c>
      <c r="F639" s="52">
        <f t="shared" si="119"/>
        <v>75.11091006516142</v>
      </c>
    </row>
    <row r="640" spans="1:6" ht="12.75" customHeight="1" x14ac:dyDescent="0.2">
      <c r="A640" s="53" t="s">
        <v>607</v>
      </c>
      <c r="B640" s="85" t="s">
        <v>1276</v>
      </c>
      <c r="C640" s="50" t="s">
        <v>1277</v>
      </c>
      <c r="D640" s="51">
        <f t="shared" ref="D640:E640" si="181">D413+D528</f>
        <v>2597025.73</v>
      </c>
      <c r="E640" s="51">
        <f t="shared" si="181"/>
        <v>4168006.69</v>
      </c>
      <c r="F640" s="52">
        <f t="shared" si="119"/>
        <v>160.49154391704852</v>
      </c>
    </row>
    <row r="641" spans="1:6" ht="12.75" customHeight="1" x14ac:dyDescent="0.2">
      <c r="A641" s="53" t="s">
        <v>607</v>
      </c>
      <c r="B641" s="85" t="s">
        <v>1278</v>
      </c>
      <c r="C641" s="50" t="s">
        <v>1279</v>
      </c>
      <c r="D641" s="51">
        <f t="shared" ref="D641:E641" si="182">IF(D639&gt;=D640,D639-D640,0)</f>
        <v>1703726.8599999999</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937672.2799999998</v>
      </c>
      <c r="F642" s="52" t="str">
        <f t="shared" si="119"/>
        <v>-</v>
      </c>
    </row>
    <row r="643" spans="1:6" ht="24" x14ac:dyDescent="0.2">
      <c r="A643" s="60" t="s">
        <v>1282</v>
      </c>
      <c r="B643" s="85" t="s">
        <v>1283</v>
      </c>
      <c r="C643" s="61" t="s">
        <v>1282</v>
      </c>
      <c r="D643" s="51">
        <f t="shared" ref="D643:E643" si="184">IF(D416-D417+D637-D638&gt;=0,D416-D417+D637-D638,0)</f>
        <v>0</v>
      </c>
      <c r="E643" s="51">
        <f t="shared" si="184"/>
        <v>1686725.27</v>
      </c>
      <c r="F643" s="52" t="str">
        <f t="shared" si="119"/>
        <v>-</v>
      </c>
    </row>
    <row r="644" spans="1:6" ht="24" x14ac:dyDescent="0.2">
      <c r="A644" s="60" t="s">
        <v>1284</v>
      </c>
      <c r="B644" s="85" t="s">
        <v>1285</v>
      </c>
      <c r="C644" s="61" t="s">
        <v>1284</v>
      </c>
      <c r="D644" s="51">
        <f t="shared" ref="D644:E644" si="185">IF(D417-D416+D638-D637&gt;=0,D417-D416+D638-D637,0)</f>
        <v>17001.59</v>
      </c>
      <c r="E644" s="51">
        <f t="shared" si="185"/>
        <v>0</v>
      </c>
      <c r="F644" s="52">
        <f t="shared" si="119"/>
        <v>0</v>
      </c>
    </row>
    <row r="645" spans="1:6" ht="24" x14ac:dyDescent="0.2">
      <c r="A645" s="53" t="s">
        <v>607</v>
      </c>
      <c r="B645" s="85" t="s">
        <v>1286</v>
      </c>
      <c r="C645" s="50" t="s">
        <v>1287</v>
      </c>
      <c r="D645" s="51">
        <f t="shared" ref="D645:E645" si="186">IF(D641+D643-D642-D644&gt;=0,D641+D643-D642-D644,0)</f>
        <v>1686725.2699999998</v>
      </c>
      <c r="E645" s="51">
        <f t="shared" si="186"/>
        <v>749052.99000000022</v>
      </c>
      <c r="F645" s="52">
        <f t="shared" si="119"/>
        <v>44.408713340732739</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203239.04000000001</v>
      </c>
      <c r="E647" s="243">
        <v>243347.67</v>
      </c>
      <c r="F647" s="57">
        <f t="shared" si="119"/>
        <v>119.73470746565226</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20437.900000000001</v>
      </c>
      <c r="E649" s="242">
        <v>1693063.06</v>
      </c>
      <c r="F649" s="52">
        <f t="shared" ref="F649:F724" si="188">IF(D649&lt;&gt;0,IF(E649/D649&gt;=100,"&gt;&gt;100",E649/D649*100),"-")</f>
        <v>8283.9384672593569</v>
      </c>
    </row>
    <row r="650" spans="1:6" ht="12.75" customHeight="1" x14ac:dyDescent="0.2">
      <c r="A650" s="53" t="s">
        <v>1295</v>
      </c>
      <c r="B650" s="85" t="s">
        <v>1296</v>
      </c>
      <c r="C650" s="50" t="s">
        <v>1295</v>
      </c>
      <c r="D650" s="242">
        <v>2028727.6</v>
      </c>
      <c r="E650" s="242">
        <v>354863.65</v>
      </c>
      <c r="F650" s="52">
        <f t="shared" si="188"/>
        <v>17.491931888736566</v>
      </c>
    </row>
    <row r="651" spans="1:6" ht="12.75" customHeight="1" x14ac:dyDescent="0.2">
      <c r="A651" s="53" t="s">
        <v>1297</v>
      </c>
      <c r="B651" s="85" t="s">
        <v>1298</v>
      </c>
      <c r="C651" s="50" t="s">
        <v>1297</v>
      </c>
      <c r="D651" s="242">
        <v>356102.44</v>
      </c>
      <c r="E651" s="242">
        <v>1279143.45</v>
      </c>
      <c r="F651" s="52">
        <f t="shared" si="188"/>
        <v>359.20659515840441</v>
      </c>
    </row>
    <row r="652" spans="1:6" ht="24" x14ac:dyDescent="0.2">
      <c r="A652" s="53">
        <v>11</v>
      </c>
      <c r="B652" s="85" t="s">
        <v>1299</v>
      </c>
      <c r="C652" s="50" t="s">
        <v>1300</v>
      </c>
      <c r="D652" s="51">
        <f t="shared" ref="D652:E652" si="189">+D649+D650-D651</f>
        <v>1693063.06</v>
      </c>
      <c r="E652" s="51">
        <f t="shared" si="189"/>
        <v>768783.26</v>
      </c>
      <c r="F652" s="52">
        <f t="shared" si="188"/>
        <v>45.407833775547616</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103</v>
      </c>
      <c r="E654" s="262">
        <v>105</v>
      </c>
      <c r="F654" s="52">
        <f t="shared" si="188"/>
        <v>101.94174757281553</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97</v>
      </c>
      <c r="E656" s="262">
        <v>96</v>
      </c>
      <c r="F656" s="52">
        <f t="shared" si="188"/>
        <v>98.969072164948457</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2291898.62</v>
      </c>
      <c r="E675" s="242">
        <v>2886931.01</v>
      </c>
      <c r="F675" s="52">
        <f t="shared" si="188"/>
        <v>125.96242193295618</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1333.15</v>
      </c>
      <c r="E677" s="242">
        <v>1065</v>
      </c>
      <c r="F677" s="52">
        <f t="shared" si="188"/>
        <v>79.885984322844379</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77720.800000000003</v>
      </c>
      <c r="E694" s="242">
        <v>53672.800000000003</v>
      </c>
      <c r="F694" s="52">
        <f t="shared" si="188"/>
        <v>69.058475980689863</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33075.879999999997</v>
      </c>
      <c r="E710" s="242">
        <v>26125</v>
      </c>
      <c r="F710" s="52">
        <f t="shared" si="188"/>
        <v>78.985048923868391</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2164.27</v>
      </c>
      <c r="E716" s="242">
        <v>2317.09</v>
      </c>
      <c r="F716" s="52">
        <f t="shared" si="188"/>
        <v>107.06104136729707</v>
      </c>
    </row>
    <row r="717" spans="1:6" ht="12.75" customHeight="1" x14ac:dyDescent="0.2">
      <c r="A717" s="53">
        <v>31215</v>
      </c>
      <c r="B717" s="85" t="s">
        <v>1412</v>
      </c>
      <c r="C717" s="50" t="s">
        <v>1413</v>
      </c>
      <c r="D717" s="242">
        <v>1990.62</v>
      </c>
      <c r="E717" s="242">
        <v>4615.8100000000004</v>
      </c>
      <c r="F717" s="52">
        <f t="shared" si="188"/>
        <v>231.87800785684865</v>
      </c>
    </row>
    <row r="718" spans="1:6" ht="12.75" customHeight="1" x14ac:dyDescent="0.2">
      <c r="A718" s="53">
        <v>32121</v>
      </c>
      <c r="B718" s="85" t="s">
        <v>1414</v>
      </c>
      <c r="C718" s="50" t="s">
        <v>1415</v>
      </c>
      <c r="D718" s="242">
        <v>37570.370000000003</v>
      </c>
      <c r="E718" s="242">
        <v>39256.019999999997</v>
      </c>
      <c r="F718" s="52">
        <f t="shared" si="188"/>
        <v>104.48664732340936</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4741.32</v>
      </c>
      <c r="E720" s="242">
        <v>4931.3900000000003</v>
      </c>
      <c r="F720" s="52">
        <f t="shared" si="188"/>
        <v>104.00879923734321</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13701.38</v>
      </c>
      <c r="E722" s="242">
        <v>10675.16</v>
      </c>
      <c r="F722" s="52">
        <f t="shared" si="188"/>
        <v>77.913027738811707</v>
      </c>
    </row>
    <row r="723" spans="1:6" ht="12.75" customHeight="1" x14ac:dyDescent="0.2">
      <c r="A723" s="53" t="s">
        <v>1424</v>
      </c>
      <c r="B723" s="85" t="s">
        <v>1425</v>
      </c>
      <c r="C723" s="50" t="s">
        <v>1424</v>
      </c>
      <c r="D723" s="242">
        <v>330.78</v>
      </c>
      <c r="E723" s="242">
        <v>1303.07</v>
      </c>
      <c r="F723" s="52">
        <f t="shared" si="188"/>
        <v>393.93856944192515</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v>656.64</v>
      </c>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3" workbookViewId="0">
      <selection activeCell="E230" sqref="E23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8715661.0399999991</v>
      </c>
      <c r="E6" s="229">
        <f t="shared" si="0"/>
        <v>8733477.6199999992</v>
      </c>
      <c r="F6" s="230">
        <f t="shared" ref="F6:F260" si="1">IF(D6&gt;0,IF(E6/D6&gt;=100,"&gt;&gt;100",E6/D6*100),"-")</f>
        <v>100.2044202948948</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6799658.0599999996</v>
      </c>
      <c r="E7" s="104">
        <f t="shared" si="2"/>
        <v>7705507.9499999993</v>
      </c>
      <c r="F7" s="93">
        <f t="shared" si="1"/>
        <v>113.3219918120412</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27443.56</v>
      </c>
      <c r="E8" s="104">
        <f>E9+E10-E11</f>
        <v>23694.57</v>
      </c>
      <c r="F8" s="93">
        <f t="shared" si="1"/>
        <v>86.339272310152168</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27443.56</v>
      </c>
      <c r="E9" s="247">
        <v>23694.57</v>
      </c>
      <c r="F9" s="93">
        <f t="shared" si="1"/>
        <v>86.339272310152168</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6769590.6500000004</v>
      </c>
      <c r="E12" s="104">
        <f t="shared" si="3"/>
        <v>6710641.9099999992</v>
      </c>
      <c r="F12" s="93">
        <f t="shared" si="1"/>
        <v>99.129212635626629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6714940.6400000006</v>
      </c>
      <c r="E13" s="104">
        <f t="shared" si="4"/>
        <v>6630313.4399999995</v>
      </c>
      <c r="F13" s="93">
        <f t="shared" si="1"/>
        <v>98.739717824221884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6967407.2400000002</v>
      </c>
      <c r="E15" s="247">
        <v>6770175.8799999999</v>
      </c>
      <c r="F15" s="93">
        <f t="shared" si="1"/>
        <v>97.169228764644444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252466.6</v>
      </c>
      <c r="E18" s="247">
        <v>139862.44</v>
      </c>
      <c r="F18" s="93">
        <f t="shared" si="1"/>
        <v>55.398393292419669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20124.610000000102</v>
      </c>
      <c r="E19" s="104">
        <f t="shared" si="5"/>
        <v>52465.559999999823</v>
      </c>
      <c r="F19" s="93">
        <f t="shared" si="1"/>
        <v>260.70348692471333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332306.43</v>
      </c>
      <c r="E20" s="247">
        <v>420501.3</v>
      </c>
      <c r="F20" s="93">
        <f t="shared" si="1"/>
        <v>126.54022373265543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5067.3500000000004</v>
      </c>
      <c r="E21" s="247">
        <v>5067.3500000000004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143920.56</v>
      </c>
      <c r="E22" s="247">
        <v>143920.56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490972.15</v>
      </c>
      <c r="E23" s="247">
        <v>497659.37</v>
      </c>
      <c r="F23" s="93">
        <f t="shared" si="1"/>
        <v>101.36203652284554</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31269.91</v>
      </c>
      <c r="E24" s="247">
        <v>32269.91</v>
      </c>
      <c r="F24" s="93">
        <f t="shared" si="1"/>
        <v>103.19796251412301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45483.94</v>
      </c>
      <c r="E25" s="247">
        <v>45483.94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96097.96</v>
      </c>
      <c r="E26" s="247">
        <v>96097.96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1124993.69</v>
      </c>
      <c r="E28" s="247">
        <v>1188534.83</v>
      </c>
      <c r="F28" s="93">
        <f t="shared" si="1"/>
        <v>105.64813301308385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32761.810000000005</v>
      </c>
      <c r="E35" s="104">
        <f t="shared" si="7"/>
        <v>26134.9</v>
      </c>
      <c r="F35" s="93">
        <f t="shared" si="1"/>
        <v>79.772454574396221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40901.480000000003</v>
      </c>
      <c r="E36" s="247">
        <v>42881.68</v>
      </c>
      <c r="F36" s="93">
        <f t="shared" si="1"/>
        <v>104.84138960252783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8139.67</v>
      </c>
      <c r="E40" s="247">
        <v>16746.78</v>
      </c>
      <c r="F40" s="93">
        <f t="shared" si="1"/>
        <v>205.74273895624762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1763.5900000000001</v>
      </c>
      <c r="E45" s="104">
        <f t="shared" si="9"/>
        <v>1728.01</v>
      </c>
      <c r="F45" s="93">
        <f t="shared" si="1"/>
        <v>97.982524282854854</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1799.19</v>
      </c>
      <c r="E47" s="247">
        <v>1799.19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35.6</v>
      </c>
      <c r="E50" s="247">
        <v>71.180000000000007</v>
      </c>
      <c r="F50" s="93">
        <f t="shared" si="1"/>
        <v>199.9438202247191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45865.440000000002</v>
      </c>
      <c r="E54" s="247">
        <v>52185.29</v>
      </c>
      <c r="F54" s="93">
        <f t="shared" si="1"/>
        <v>113.77911124367279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45865.440000000002</v>
      </c>
      <c r="E55" s="247">
        <v>52185.29</v>
      </c>
      <c r="F55" s="93">
        <f t="shared" si="1"/>
        <v>113.77911124367279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2623.85</v>
      </c>
      <c r="E56" s="104">
        <f t="shared" si="11"/>
        <v>971171.47</v>
      </c>
      <c r="F56" s="93" t="str">
        <f t="shared" si="1"/>
        <v>&gt;&gt;100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2623.85</v>
      </c>
      <c r="E57" s="247">
        <v>968173.77</v>
      </c>
      <c r="F57" s="93" t="str">
        <f t="shared" si="1"/>
        <v>&gt;&gt;100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v>2997.7</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1916002.98</v>
      </c>
      <c r="E68" s="104">
        <f t="shared" si="13"/>
        <v>1027969.67</v>
      </c>
      <c r="F68" s="93">
        <f t="shared" si="1"/>
        <v>53.651778245146573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1693063.06</v>
      </c>
      <c r="E69" s="104">
        <f t="shared" si="14"/>
        <v>768783.26</v>
      </c>
      <c r="F69" s="93">
        <f t="shared" si="1"/>
        <v>45.407833775547616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1692964.2</v>
      </c>
      <c r="E70" s="104">
        <f t="shared" si="15"/>
        <v>768691.13</v>
      </c>
      <c r="F70" s="93">
        <f t="shared" si="1"/>
        <v>45.405043414385254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1692964.2</v>
      </c>
      <c r="E72" s="247">
        <v>768691.13</v>
      </c>
      <c r="F72" s="93">
        <f t="shared" si="1"/>
        <v>45.405043414385254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98.86</v>
      </c>
      <c r="E76" s="247">
        <v>92.13</v>
      </c>
      <c r="F76" s="93">
        <f t="shared" si="1"/>
        <v>93.192393283431102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15360.88</v>
      </c>
      <c r="E78" s="104">
        <f>E79+SUM(E82:E84)-E85+E86</f>
        <v>15598.74</v>
      </c>
      <c r="F78" s="93">
        <f t="shared" si="1"/>
        <v>101.54847899339102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15360.88</v>
      </c>
      <c r="E86" s="247">
        <v>15598.74</v>
      </c>
      <c r="F86" s="93">
        <f t="shared" si="1"/>
        <v>101.54847899339102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4340</v>
      </c>
      <c r="E146" s="104">
        <f t="shared" si="26"/>
        <v>240</v>
      </c>
      <c r="F146" s="93">
        <f t="shared" si="1"/>
        <v>5.5299539170506913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4340</v>
      </c>
      <c r="E160" s="247">
        <v>240</v>
      </c>
      <c r="F160" s="93">
        <f t="shared" si="1"/>
        <v>5.5299539170506913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203239.04000000001</v>
      </c>
      <c r="E170" s="104">
        <f t="shared" si="29"/>
        <v>243347.67</v>
      </c>
      <c r="F170" s="93">
        <f t="shared" si="1"/>
        <v>119.73470746565226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203239.04000000001</v>
      </c>
      <c r="E173" s="247">
        <v>243347.67</v>
      </c>
      <c r="F173" s="93">
        <f t="shared" si="1"/>
        <v>119.73470746565226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8715661.0399999991</v>
      </c>
      <c r="E175" s="104">
        <f t="shared" si="30"/>
        <v>8733477.620000001</v>
      </c>
      <c r="F175" s="93">
        <f t="shared" si="1"/>
        <v>100.20442029489483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221802.99</v>
      </c>
      <c r="E176" s="104">
        <f t="shared" si="31"/>
        <v>275541.95999999996</v>
      </c>
      <c r="F176" s="93">
        <f t="shared" si="1"/>
        <v>124.22824417290317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221802.99</v>
      </c>
      <c r="E177" s="104">
        <f t="shared" si="32"/>
        <v>269079.07999999996</v>
      </c>
      <c r="F177" s="93">
        <f t="shared" si="1"/>
        <v>121.31445117128492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202819.04</v>
      </c>
      <c r="E178" s="247">
        <v>246308.47</v>
      </c>
      <c r="F178" s="93">
        <f t="shared" si="1"/>
        <v>121.44247897041618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10035.620000000001</v>
      </c>
      <c r="E179" s="247">
        <v>7360.36</v>
      </c>
      <c r="F179" s="93">
        <f t="shared" si="1"/>
        <v>73.3423545331529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101.28</v>
      </c>
      <c r="E180" s="104">
        <f t="shared" si="33"/>
        <v>132.78</v>
      </c>
      <c r="F180" s="93">
        <f t="shared" si="1"/>
        <v>131.10189573459715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101.28</v>
      </c>
      <c r="E183" s="247">
        <v>132.78</v>
      </c>
      <c r="F183" s="93">
        <f t="shared" si="1"/>
        <v>131.10189573459715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8847.0499999999993</v>
      </c>
      <c r="E188" s="247">
        <v>15277.47</v>
      </c>
      <c r="F188" s="93">
        <f t="shared" si="1"/>
        <v>172.68434110805296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6462.88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8493858.0499999989</v>
      </c>
      <c r="E237" s="104">
        <f t="shared" si="41"/>
        <v>8457935.6600000001</v>
      </c>
      <c r="F237" s="93">
        <f t="shared" si="1"/>
        <v>99.577078051121902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6802792.7799999993</v>
      </c>
      <c r="E238" s="104">
        <f t="shared" si="42"/>
        <v>7708642.6699999999</v>
      </c>
      <c r="F238" s="93">
        <f t="shared" si="1"/>
        <v>113.31585305175209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6802976.1399999997</v>
      </c>
      <c r="E239" s="104">
        <f t="shared" si="43"/>
        <v>7708826.0300000003</v>
      </c>
      <c r="F239" s="93">
        <f t="shared" si="1"/>
        <v>113.31549415077032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6796345.1799999997</v>
      </c>
      <c r="E240" s="247">
        <v>7702195.0700000003</v>
      </c>
      <c r="F240" s="93">
        <f t="shared" si="1"/>
        <v>113.3284856199726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6630.96</v>
      </c>
      <c r="E241" s="247">
        <v>6630.96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183.36</v>
      </c>
      <c r="E242" s="104">
        <f t="shared" si="44"/>
        <v>183.36</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176.25</v>
      </c>
      <c r="E243" s="247">
        <v>176.25</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7.11</v>
      </c>
      <c r="E244" s="247">
        <v>7.11</v>
      </c>
      <c r="F244" s="93">
        <f t="shared" si="1"/>
        <v>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1686725.27</v>
      </c>
      <c r="E245" s="104">
        <f t="shared" si="45"/>
        <v>749052.99</v>
      </c>
      <c r="F245" s="93">
        <f t="shared" si="1"/>
        <v>44.408713340732717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1686725.27</v>
      </c>
      <c r="E246" s="104">
        <f t="shared" si="46"/>
        <v>749052.99</v>
      </c>
      <c r="F246" s="93">
        <f t="shared" si="1"/>
        <v>44.408713340732717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77425.710000000006</v>
      </c>
      <c r="E247" s="247">
        <v>102133.91</v>
      </c>
      <c r="F247" s="93">
        <f t="shared" si="1"/>
        <v>131.91213874564406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1609299.56</v>
      </c>
      <c r="E248" s="247">
        <v>646919.07999999996</v>
      </c>
      <c r="F248" s="93">
        <f t="shared" si="1"/>
        <v>40.198798041055824</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4340</v>
      </c>
      <c r="E255" s="247">
        <v>240</v>
      </c>
      <c r="F255" s="93">
        <f t="shared" si="1"/>
        <v>5.5299539170506913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27004.99</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27004.99</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4340</v>
      </c>
      <c r="E264" s="247">
        <v>240</v>
      </c>
      <c r="F264" s="93">
        <f t="shared" si="50"/>
        <v>5.5299539170506913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7925.32</v>
      </c>
      <c r="E268" s="247">
        <v>8628.74</v>
      </c>
      <c r="F268" s="93">
        <f t="shared" si="50"/>
        <v>108.87560376110996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7435.56</v>
      </c>
      <c r="E269" s="247">
        <v>6970</v>
      </c>
      <c r="F269" s="93">
        <f t="shared" si="50"/>
        <v>93.73873655783828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221802.99</v>
      </c>
      <c r="E288" s="247">
        <v>269079.08</v>
      </c>
      <c r="F288" s="93">
        <f t="shared" si="50"/>
        <v>121.31445117128494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6462.88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8000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921.73</v>
      </c>
      <c r="E298" s="247">
        <v>921.73</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7925.32</v>
      </c>
      <c r="E302" s="247">
        <v>6355.74</v>
      </c>
      <c r="F302" s="93">
        <f t="shared" si="50"/>
        <v>80.195373814558906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J122" sqref="J1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2597025.73</v>
      </c>
      <c r="E114" s="81">
        <f t="shared" si="22"/>
        <v>4168006.69</v>
      </c>
      <c r="F114" s="63">
        <f t="shared" si="1"/>
        <v>160.49154391704852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2597025.73</v>
      </c>
      <c r="E118" s="81">
        <f t="shared" si="24"/>
        <v>4168006.69</v>
      </c>
      <c r="F118" s="63">
        <f t="shared" si="1"/>
        <v>160.49154391704852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2597025.73</v>
      </c>
      <c r="E120" s="249">
        <v>4168006.69</v>
      </c>
      <c r="F120" s="63">
        <f t="shared" si="1"/>
        <v>160.49154391704852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2597025.73</v>
      </c>
      <c r="E141" s="106">
        <f t="shared" si="28"/>
        <v>4168006.69</v>
      </c>
      <c r="F141" s="82">
        <f t="shared" si="1"/>
        <v>160.49154391704852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49727.26</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49727.26</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49727.26</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v>49727.26</v>
      </c>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0" sqref="D10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221802.99</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4176112</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3198896.96</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2931974.35</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243195.71</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1529.57</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22197.33</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977215.04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4122373.0300000003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3151620.87</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2888484.92</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245870.97</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1498.07</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15766.91</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970752.16</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275541.95999999996</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16414.87</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16414.87</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7360.36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7360.36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132.78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132.78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8921.73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8921.73</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259127.09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8628.74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244035.47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6462.88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2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18311</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3230</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Nada02</cp:lastModifiedBy>
  <cp:lastPrinted>2025-01-30T18:04:55Z</cp:lastPrinted>
  <dcterms:created xsi:type="dcterms:W3CDTF">2022-04-01T05:14:30Z</dcterms:created>
  <dcterms:modified xsi:type="dcterms:W3CDTF">2025-01-30T18:05:11Z</dcterms:modified>
</cp:coreProperties>
</file>