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F298" i="9" s="1"/>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s="1"/>
  <c r="M289" i="9"/>
  <c r="L289" i="9"/>
  <c r="F289" i="9" s="1"/>
  <c r="B289" i="9" s="1"/>
  <c r="E289" i="9"/>
  <c r="M288" i="9"/>
  <c r="L288" i="9"/>
  <c r="F288" i="9" s="1"/>
  <c r="B288" i="9" s="1"/>
  <c r="E288" i="9"/>
  <c r="M287" i="9"/>
  <c r="L287" i="9"/>
  <c r="F287" i="9" s="1"/>
  <c r="E287" i="9"/>
  <c r="M286" i="9"/>
  <c r="L286" i="9"/>
  <c r="F286" i="9"/>
  <c r="E286" i="9"/>
  <c r="B286" i="9" s="1"/>
  <c r="M285" i="9"/>
  <c r="L285" i="9"/>
  <c r="F285" i="9" s="1"/>
  <c r="B285" i="9" s="1"/>
  <c r="E285" i="9"/>
  <c r="M284" i="9"/>
  <c r="L284" i="9"/>
  <c r="F284" i="9" s="1"/>
  <c r="B284" i="9" s="1"/>
  <c r="E284" i="9"/>
  <c r="M283" i="9"/>
  <c r="L283" i="9"/>
  <c r="F283" i="9" s="1"/>
  <c r="E283" i="9"/>
  <c r="M282" i="9"/>
  <c r="L282" i="9"/>
  <c r="F282" i="9"/>
  <c r="E282" i="9"/>
  <c r="B282" i="9" s="1"/>
  <c r="M281" i="9"/>
  <c r="L281" i="9"/>
  <c r="F281" i="9" s="1"/>
  <c r="E281" i="9"/>
  <c r="M280" i="9"/>
  <c r="L280" i="9"/>
  <c r="F280" i="9" s="1"/>
  <c r="B280" i="9" s="1"/>
  <c r="E280" i="9"/>
  <c r="M279" i="9"/>
  <c r="L279" i="9"/>
  <c r="F279" i="9" s="1"/>
  <c r="E279" i="9"/>
  <c r="M278" i="9"/>
  <c r="L278" i="9"/>
  <c r="F278" i="9"/>
  <c r="E278" i="9"/>
  <c r="B278" i="9" s="1"/>
  <c r="M277" i="9"/>
  <c r="L277" i="9"/>
  <c r="F277" i="9" s="1"/>
  <c r="E277" i="9"/>
  <c r="B277" i="9" s="1"/>
  <c r="M276" i="9"/>
  <c r="L276" i="9"/>
  <c r="F276" i="9" s="1"/>
  <c r="B276" i="9" s="1"/>
  <c r="E276" i="9"/>
  <c r="M275" i="9"/>
  <c r="L275" i="9"/>
  <c r="F275" i="9" s="1"/>
  <c r="E275" i="9"/>
  <c r="B275" i="9" s="1"/>
  <c r="M274" i="9"/>
  <c r="L274" i="9"/>
  <c r="F274" i="9"/>
  <c r="E274" i="9"/>
  <c r="B274" i="9" s="1"/>
  <c r="M273" i="9"/>
  <c r="L273" i="9"/>
  <c r="F273" i="9" s="1"/>
  <c r="E273" i="9"/>
  <c r="M272" i="9"/>
  <c r="L272" i="9"/>
  <c r="F272" i="9" s="1"/>
  <c r="B272" i="9" s="1"/>
  <c r="E272" i="9"/>
  <c r="M271" i="9"/>
  <c r="L271" i="9"/>
  <c r="F271" i="9" s="1"/>
  <c r="E271" i="9"/>
  <c r="M270" i="9"/>
  <c r="L270" i="9"/>
  <c r="F270" i="9"/>
  <c r="E270" i="9"/>
  <c r="B270" i="9" s="1"/>
  <c r="M269" i="9"/>
  <c r="L269" i="9"/>
  <c r="F269" i="9" s="1"/>
  <c r="E269" i="9"/>
  <c r="B269" i="9" s="1"/>
  <c r="M268" i="9"/>
  <c r="L268" i="9"/>
  <c r="F268" i="9" s="1"/>
  <c r="B268" i="9" s="1"/>
  <c r="E268" i="9"/>
  <c r="M267" i="9"/>
  <c r="L267" i="9"/>
  <c r="F267" i="9" s="1"/>
  <c r="E267" i="9"/>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B261" i="9" s="1"/>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M254" i="9"/>
  <c r="L254" i="9"/>
  <c r="F254" i="9"/>
  <c r="B254" i="9" s="1"/>
  <c r="E254" i="9"/>
  <c r="M253" i="9"/>
  <c r="L253" i="9"/>
  <c r="F253" i="9" s="1"/>
  <c r="E253" i="9"/>
  <c r="B253" i="9" s="1"/>
  <c r="M252" i="9"/>
  <c r="L252" i="9"/>
  <c r="F252" i="9" s="1"/>
  <c r="B252" i="9" s="1"/>
  <c r="E252" i="9"/>
  <c r="M251" i="9"/>
  <c r="L251" i="9"/>
  <c r="F251" i="9" s="1"/>
  <c r="E251" i="9"/>
  <c r="B251" i="9" s="1"/>
  <c r="M250" i="9"/>
  <c r="L250" i="9"/>
  <c r="F250" i="9"/>
  <c r="E250" i="9"/>
  <c r="B250" i="9" s="1"/>
  <c r="M249" i="9"/>
  <c r="L249" i="9"/>
  <c r="F249" i="9" s="1"/>
  <c r="B249" i="9" s="1"/>
  <c r="E249" i="9"/>
  <c r="M248" i="9"/>
  <c r="L248" i="9"/>
  <c r="E248" i="9"/>
  <c r="M247" i="9"/>
  <c r="L247" i="9"/>
  <c r="F247" i="9" s="1"/>
  <c r="E247" i="9"/>
  <c r="B247" i="9" s="1"/>
  <c r="M246" i="9"/>
  <c r="L246" i="9"/>
  <c r="F246" i="9"/>
  <c r="E246" i="9"/>
  <c r="B246" i="9" s="1"/>
  <c r="M245" i="9"/>
  <c r="L245" i="9"/>
  <c r="F245" i="9" s="1"/>
  <c r="B245" i="9" s="1"/>
  <c r="E245" i="9"/>
  <c r="M244" i="9"/>
  <c r="L244" i="9"/>
  <c r="E244" i="9"/>
  <c r="M243" i="9"/>
  <c r="L243" i="9"/>
  <c r="F243" i="9" s="1"/>
  <c r="E243" i="9"/>
  <c r="M242" i="9"/>
  <c r="L242" i="9"/>
  <c r="F242" i="9"/>
  <c r="E242" i="9"/>
  <c r="B242" i="9" s="1"/>
  <c r="M241" i="9"/>
  <c r="L241" i="9"/>
  <c r="E241" i="9"/>
  <c r="M240" i="9"/>
  <c r="L240" i="9"/>
  <c r="E240" i="9"/>
  <c r="M239" i="9"/>
  <c r="L239" i="9"/>
  <c r="E239" i="9"/>
  <c r="M238" i="9"/>
  <c r="F238" i="9" s="1"/>
  <c r="B238" i="9" s="1"/>
  <c r="L238" i="9"/>
  <c r="E238" i="9"/>
  <c r="M237" i="9"/>
  <c r="L237" i="9"/>
  <c r="E237" i="9"/>
  <c r="M236" i="9"/>
  <c r="L236" i="9"/>
  <c r="E236" i="9"/>
  <c r="M235" i="9"/>
  <c r="L235" i="9"/>
  <c r="F235" i="9" s="1"/>
  <c r="E235" i="9"/>
  <c r="B235" i="9" s="1"/>
  <c r="M234" i="9"/>
  <c r="L234" i="9"/>
  <c r="F234" i="9"/>
  <c r="E234" i="9"/>
  <c r="B234" i="9" s="1"/>
  <c r="M233" i="9"/>
  <c r="L233" i="9"/>
  <c r="F233" i="9" s="1"/>
  <c r="E233" i="9"/>
  <c r="M232" i="9"/>
  <c r="L232" i="9"/>
  <c r="E232" i="9"/>
  <c r="M231" i="9"/>
  <c r="L231" i="9"/>
  <c r="F231" i="9" s="1"/>
  <c r="E231" i="9"/>
  <c r="B231" i="9" s="1"/>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F147" i="9"/>
  <c r="H146" i="9"/>
  <c r="G146" i="9"/>
  <c r="F146" i="9"/>
  <c r="E146" i="9"/>
  <c r="B146" i="9" s="1"/>
  <c r="H145" i="9"/>
  <c r="E145" i="9" s="1"/>
  <c r="B145" i="9" s="1"/>
  <c r="G145" i="9"/>
  <c r="F145" i="9"/>
  <c r="H144" i="9"/>
  <c r="G144" i="9"/>
  <c r="E144" i="9" s="1"/>
  <c r="B144" i="9" s="1"/>
  <c r="F144" i="9"/>
  <c r="H143" i="9"/>
  <c r="G143" i="9"/>
  <c r="F143" i="9"/>
  <c r="H142" i="9"/>
  <c r="G142" i="9"/>
  <c r="F142" i="9"/>
  <c r="E142" i="9"/>
  <c r="B142" i="9" s="1"/>
  <c r="H141" i="9"/>
  <c r="E141" i="9" s="1"/>
  <c r="G141" i="9"/>
  <c r="F141" i="9"/>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F135" i="9"/>
  <c r="H134" i="9"/>
  <c r="G134" i="9"/>
  <c r="F134" i="9"/>
  <c r="E134" i="9"/>
  <c r="B134" i="9" s="1"/>
  <c r="H133" i="9"/>
  <c r="E133" i="9" s="1"/>
  <c r="G133" i="9"/>
  <c r="F133" i="9"/>
  <c r="H132" i="9"/>
  <c r="G132" i="9"/>
  <c r="E132" i="9" s="1"/>
  <c r="B132" i="9" s="1"/>
  <c r="F132" i="9"/>
  <c r="H131" i="9"/>
  <c r="G131" i="9"/>
  <c r="F131" i="9"/>
  <c r="H130" i="9"/>
  <c r="G130" i="9"/>
  <c r="F130" i="9"/>
  <c r="E130" i="9"/>
  <c r="B130" i="9" s="1"/>
  <c r="H129" i="9"/>
  <c r="E129" i="9" s="1"/>
  <c r="G129" i="9"/>
  <c r="F129" i="9"/>
  <c r="H128" i="9"/>
  <c r="G128" i="9"/>
  <c r="E128" i="9" s="1"/>
  <c r="B128" i="9" s="1"/>
  <c r="F128" i="9"/>
  <c r="H127" i="9"/>
  <c r="G127" i="9"/>
  <c r="F127" i="9"/>
  <c r="H126" i="9"/>
  <c r="G126" i="9"/>
  <c r="F126" i="9"/>
  <c r="E126" i="9"/>
  <c r="B126" i="9" s="1"/>
  <c r="H125" i="9"/>
  <c r="E125" i="9" s="1"/>
  <c r="G125" i="9"/>
  <c r="F125" i="9"/>
  <c r="H124" i="9"/>
  <c r="G124" i="9"/>
  <c r="E124" i="9" s="1"/>
  <c r="B124" i="9" s="1"/>
  <c r="F124" i="9"/>
  <c r="H123" i="9"/>
  <c r="G123" i="9"/>
  <c r="F123" i="9"/>
  <c r="H122" i="9"/>
  <c r="G122" i="9"/>
  <c r="F122" i="9"/>
  <c r="E122" i="9"/>
  <c r="B122" i="9" s="1"/>
  <c r="H121" i="9"/>
  <c r="E121" i="9" s="1"/>
  <c r="G121" i="9"/>
  <c r="F121" i="9"/>
  <c r="H120" i="9"/>
  <c r="G120" i="9"/>
  <c r="E120" i="9" s="1"/>
  <c r="B120" i="9" s="1"/>
  <c r="F120" i="9"/>
  <c r="H119" i="9"/>
  <c r="G119" i="9"/>
  <c r="F119" i="9"/>
  <c r="H118" i="9"/>
  <c r="G118" i="9"/>
  <c r="F118" i="9"/>
  <c r="E118" i="9"/>
  <c r="B118" i="9" s="1"/>
  <c r="H117" i="9"/>
  <c r="E117" i="9" s="1"/>
  <c r="G117" i="9"/>
  <c r="F117" i="9"/>
  <c r="H116" i="9"/>
  <c r="G116" i="9"/>
  <c r="E116" i="9" s="1"/>
  <c r="B116" i="9" s="1"/>
  <c r="F116" i="9"/>
  <c r="H115" i="9"/>
  <c r="G115" i="9"/>
  <c r="F115" i="9"/>
  <c r="H114" i="9"/>
  <c r="G114" i="9"/>
  <c r="F114" i="9"/>
  <c r="E114" i="9"/>
  <c r="B114" i="9" s="1"/>
  <c r="H113" i="9"/>
  <c r="E113" i="9" s="1"/>
  <c r="G113" i="9"/>
  <c r="F113" i="9"/>
  <c r="H112" i="9"/>
  <c r="G112" i="9"/>
  <c r="E112" i="9" s="1"/>
  <c r="B112" i="9" s="1"/>
  <c r="F112" i="9"/>
  <c r="H111" i="9"/>
  <c r="G111" i="9"/>
  <c r="F111" i="9"/>
  <c r="H110" i="9"/>
  <c r="G110" i="9"/>
  <c r="F110" i="9"/>
  <c r="E110" i="9"/>
  <c r="B110" i="9" s="1"/>
  <c r="H109" i="9"/>
  <c r="E109" i="9" s="1"/>
  <c r="B109" i="9" s="1"/>
  <c r="G109" i="9"/>
  <c r="F109" i="9"/>
  <c r="H108" i="9"/>
  <c r="G108" i="9"/>
  <c r="E108" i="9" s="1"/>
  <c r="B108" i="9" s="1"/>
  <c r="F108" i="9"/>
  <c r="H107" i="9"/>
  <c r="G107" i="9"/>
  <c r="F107" i="9"/>
  <c r="H106" i="9"/>
  <c r="G106" i="9"/>
  <c r="F106" i="9"/>
  <c r="E106" i="9"/>
  <c r="B106" i="9" s="1"/>
  <c r="H105" i="9"/>
  <c r="E105" i="9" s="1"/>
  <c r="G105" i="9"/>
  <c r="F105" i="9"/>
  <c r="H104" i="9"/>
  <c r="G104" i="9"/>
  <c r="E104" i="9" s="1"/>
  <c r="B104" i="9" s="1"/>
  <c r="F104" i="9"/>
  <c r="H103" i="9"/>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F93" i="9"/>
  <c r="H92" i="9"/>
  <c r="G92" i="9"/>
  <c r="F92" i="9"/>
  <c r="E92" i="9"/>
  <c r="B92" i="9" s="1"/>
  <c r="H91" i="9"/>
  <c r="E91" i="9" s="1"/>
  <c r="B91" i="9" s="1"/>
  <c r="G91" i="9"/>
  <c r="F91" i="9"/>
  <c r="H90" i="9"/>
  <c r="G90" i="9"/>
  <c r="F90" i="9"/>
  <c r="E90" i="9"/>
  <c r="B90" i="9" s="1"/>
  <c r="H89" i="9"/>
  <c r="G89" i="9"/>
  <c r="F89" i="9"/>
  <c r="H88" i="9"/>
  <c r="G88" i="9"/>
  <c r="F88" i="9"/>
  <c r="E88" i="9"/>
  <c r="B88" i="9" s="1"/>
  <c r="H87" i="9"/>
  <c r="E87" i="9" s="1"/>
  <c r="B87" i="9" s="1"/>
  <c r="G87" i="9"/>
  <c r="F87" i="9"/>
  <c r="H86" i="9"/>
  <c r="G86" i="9"/>
  <c r="F86" i="9"/>
  <c r="E86" i="9"/>
  <c r="B86" i="9" s="1"/>
  <c r="H85" i="9"/>
  <c r="G85" i="9"/>
  <c r="F85" i="9"/>
  <c r="H84" i="9"/>
  <c r="E84" i="9" s="1"/>
  <c r="B84" i="9" s="1"/>
  <c r="G84" i="9"/>
  <c r="F84" i="9"/>
  <c r="H83" i="9"/>
  <c r="G83" i="9"/>
  <c r="F83" i="9"/>
  <c r="E83" i="9"/>
  <c r="B83" i="9" s="1"/>
  <c r="H82" i="9"/>
  <c r="G82" i="9"/>
  <c r="E82" i="9" s="1"/>
  <c r="B82" i="9" s="1"/>
  <c r="F82" i="9"/>
  <c r="H81" i="9"/>
  <c r="G81" i="9"/>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F54" i="9"/>
  <c r="H53" i="9"/>
  <c r="G53" i="9"/>
  <c r="E53" i="9" s="1"/>
  <c r="B53" i="9" s="1"/>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H45" i="9"/>
  <c r="G45" i="9"/>
  <c r="F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F39" i="9"/>
  <c r="E39" i="9"/>
  <c r="H38" i="9"/>
  <c r="G38" i="9"/>
  <c r="F38" i="9"/>
  <c r="H37" i="9"/>
  <c r="G37" i="9"/>
  <c r="F37" i="9"/>
  <c r="H36" i="9"/>
  <c r="G36" i="9"/>
  <c r="E36" i="9" s="1"/>
  <c r="B36" i="9" s="1"/>
  <c r="F36" i="9"/>
  <c r="H35" i="9"/>
  <c r="E35" i="9" s="1"/>
  <c r="G35" i="9"/>
  <c r="F35" i="9"/>
  <c r="H34" i="9"/>
  <c r="G34" i="9"/>
  <c r="F34" i="9"/>
  <c r="H33" i="9"/>
  <c r="G33" i="9"/>
  <c r="F33" i="9"/>
  <c r="H32" i="9"/>
  <c r="G32" i="9"/>
  <c r="F32" i="9"/>
  <c r="E32" i="9"/>
  <c r="B32" i="9" s="1"/>
  <c r="H31" i="9"/>
  <c r="G31" i="9"/>
  <c r="F31" i="9"/>
  <c r="H30" i="9"/>
  <c r="G30" i="9"/>
  <c r="E30" i="9" s="1"/>
  <c r="B30" i="9" s="1"/>
  <c r="F30" i="9"/>
  <c r="H29" i="9"/>
  <c r="G29" i="9"/>
  <c r="F29" i="9"/>
  <c r="H28" i="9"/>
  <c r="G28" i="9"/>
  <c r="F28" i="9"/>
  <c r="E28" i="9"/>
  <c r="B28" i="9" s="1"/>
  <c r="H27" i="9"/>
  <c r="G27" i="9"/>
  <c r="F27" i="9"/>
  <c r="E27" i="9"/>
  <c r="H26" i="9"/>
  <c r="G26" i="9"/>
  <c r="F26" i="9"/>
  <c r="H25" i="9"/>
  <c r="G25" i="9"/>
  <c r="E25" i="9" s="1"/>
  <c r="B25" i="9" s="1"/>
  <c r="F25" i="9"/>
  <c r="F24" i="9"/>
  <c r="F4" i="9"/>
  <c r="O3" i="9"/>
  <c r="G296" i="9" s="1"/>
  <c r="E296" i="9" s="1"/>
  <c r="B296" i="9" s="1"/>
  <c r="I3" i="9"/>
  <c r="H3" i="9"/>
  <c r="G3" i="9"/>
  <c r="D104" i="8"/>
  <c r="D97" i="8"/>
  <c r="D92" i="8"/>
  <c r="D87" i="8"/>
  <c r="D82" i="8"/>
  <c r="C1659" i="1" s="1"/>
  <c r="D77" i="8"/>
  <c r="D72" i="8"/>
  <c r="D67" i="8"/>
  <c r="D62" i="8"/>
  <c r="D57" i="8"/>
  <c r="D51" i="8" s="1"/>
  <c r="D45" i="8" s="1"/>
  <c r="I40" i="3" s="1"/>
  <c r="D52" i="8"/>
  <c r="D46" i="8"/>
  <c r="D37" i="8"/>
  <c r="D27" i="8"/>
  <c r="D18" i="8"/>
  <c r="D8" i="8"/>
  <c r="D6" i="8" s="1"/>
  <c r="E44" i="7"/>
  <c r="D44" i="7"/>
  <c r="E39" i="7"/>
  <c r="E38" i="7" s="1"/>
  <c r="D39" i="7"/>
  <c r="E30" i="7"/>
  <c r="D30" i="7"/>
  <c r="E23" i="7"/>
  <c r="E22" i="7" s="1"/>
  <c r="D23" i="7"/>
  <c r="D22" i="7" s="1"/>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D89" i="6" s="1"/>
  <c r="F8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F529" i="4"/>
  <c r="E529" i="4"/>
  <c r="E522" i="4" s="1"/>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F427" i="4"/>
  <c r="E427" i="4"/>
  <c r="D427" i="4"/>
  <c r="E426" i="4"/>
  <c r="D426" i="4"/>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F269" i="4" s="1"/>
  <c r="D269" i="4"/>
  <c r="F268" i="4"/>
  <c r="F267" i="4"/>
  <c r="F266" i="4"/>
  <c r="F265" i="4"/>
  <c r="F264" i="4"/>
  <c r="F263" i="4"/>
  <c r="E263" i="4"/>
  <c r="D263" i="4"/>
  <c r="E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D140" i="4" s="1"/>
  <c r="F140" i="4" s="1"/>
  <c r="E140" i="4"/>
  <c r="F139" i="4"/>
  <c r="F138" i="4"/>
  <c r="F137" i="4"/>
  <c r="F136" i="4"/>
  <c r="F135" i="4"/>
  <c r="E135" i="4"/>
  <c r="E134" i="4" s="1"/>
  <c r="D135" i="4"/>
  <c r="D134" i="4"/>
  <c r="F133" i="4"/>
  <c r="F132" i="4"/>
  <c r="F131" i="4"/>
  <c r="F130" i="4"/>
  <c r="E129" i="4"/>
  <c r="F129" i="4" s="1"/>
  <c r="D129" i="4"/>
  <c r="F128" i="4"/>
  <c r="F127" i="4"/>
  <c r="E126" i="4"/>
  <c r="E125" i="4" s="1"/>
  <c r="F125" i="4" s="1"/>
  <c r="D126" i="4"/>
  <c r="D125"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F77" i="4" s="1"/>
  <c r="D77" i="4"/>
  <c r="F76" i="4"/>
  <c r="F75" i="4"/>
  <c r="E74" i="4"/>
  <c r="F74" i="4" s="1"/>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3" i="1"/>
  <c r="C1683" i="1"/>
  <c r="G1683" i="1" s="1"/>
  <c r="G1682" i="1"/>
  <c r="C1682" i="1"/>
  <c r="H1682" i="1" s="1"/>
  <c r="C1681" i="1"/>
  <c r="C1680" i="1"/>
  <c r="G1680" i="1" s="1"/>
  <c r="H1679" i="1"/>
  <c r="G1679" i="1"/>
  <c r="C1679" i="1"/>
  <c r="H1678" i="1"/>
  <c r="C1678" i="1"/>
  <c r="G1678" i="1" s="1"/>
  <c r="C1677" i="1"/>
  <c r="H1677" i="1" s="1"/>
  <c r="H1676" i="1"/>
  <c r="C1676" i="1"/>
  <c r="G1676" i="1" s="1"/>
  <c r="H1675" i="1"/>
  <c r="G1675" i="1"/>
  <c r="C1675" i="1"/>
  <c r="H1674" i="1"/>
  <c r="C1674" i="1"/>
  <c r="G1674" i="1" s="1"/>
  <c r="G1673" i="1"/>
  <c r="C1673" i="1"/>
  <c r="H1673" i="1" s="1"/>
  <c r="C1672" i="1"/>
  <c r="G1672" i="1" s="1"/>
  <c r="H1671" i="1"/>
  <c r="G1671" i="1"/>
  <c r="C1671" i="1"/>
  <c r="G1670" i="1"/>
  <c r="C1670" i="1"/>
  <c r="H1670" i="1" s="1"/>
  <c r="C1669" i="1"/>
  <c r="H1669" i="1" s="1"/>
  <c r="H1668" i="1"/>
  <c r="C1668" i="1"/>
  <c r="G1668" i="1" s="1"/>
  <c r="H1667" i="1"/>
  <c r="G1667" i="1"/>
  <c r="C1667" i="1"/>
  <c r="H1666" i="1"/>
  <c r="C1666" i="1"/>
  <c r="G1666" i="1" s="1"/>
  <c r="G1665" i="1"/>
  <c r="C1665" i="1"/>
  <c r="H1665" i="1" s="1"/>
  <c r="C1664" i="1"/>
  <c r="G1664" i="1" s="1"/>
  <c r="H1663" i="1"/>
  <c r="G1663" i="1"/>
  <c r="C1663" i="1"/>
  <c r="G1662" i="1"/>
  <c r="C1662" i="1"/>
  <c r="H1662" i="1" s="1"/>
  <c r="C1661" i="1"/>
  <c r="H1661" i="1" s="1"/>
  <c r="H1660" i="1"/>
  <c r="C1660" i="1"/>
  <c r="G1660" i="1" s="1"/>
  <c r="H1659" i="1"/>
  <c r="G1659" i="1"/>
  <c r="H1658" i="1"/>
  <c r="G1658" i="1"/>
  <c r="C1658" i="1"/>
  <c r="C1657" i="1"/>
  <c r="H1657" i="1" s="1"/>
  <c r="H1656" i="1"/>
  <c r="C1656" i="1"/>
  <c r="G1656" i="1" s="1"/>
  <c r="H1655" i="1"/>
  <c r="G1655" i="1"/>
  <c r="C1655" i="1"/>
  <c r="G1654" i="1"/>
  <c r="C1654" i="1"/>
  <c r="H1654" i="1" s="1"/>
  <c r="C1653" i="1"/>
  <c r="H1653" i="1" s="1"/>
  <c r="H1652" i="1"/>
  <c r="C1652" i="1"/>
  <c r="G1652" i="1" s="1"/>
  <c r="H1651" i="1"/>
  <c r="G1651" i="1"/>
  <c r="C1651" i="1"/>
  <c r="G1650" i="1"/>
  <c r="C1650" i="1"/>
  <c r="H1650" i="1" s="1"/>
  <c r="C1649" i="1"/>
  <c r="H1649" i="1" s="1"/>
  <c r="H1648" i="1"/>
  <c r="C1648" i="1"/>
  <c r="G1648" i="1" s="1"/>
  <c r="H1647" i="1"/>
  <c r="G1647" i="1"/>
  <c r="C1647" i="1"/>
  <c r="G1646" i="1"/>
  <c r="C1646" i="1"/>
  <c r="H1646" i="1" s="1"/>
  <c r="C1645" i="1"/>
  <c r="H1645" i="1" s="1"/>
  <c r="H1644" i="1"/>
  <c r="C1644" i="1"/>
  <c r="G1644" i="1" s="1"/>
  <c r="H1643" i="1"/>
  <c r="G1643" i="1"/>
  <c r="C1643" i="1"/>
  <c r="G1642" i="1"/>
  <c r="C1642" i="1"/>
  <c r="H1642" i="1" s="1"/>
  <c r="C1641" i="1"/>
  <c r="H1641" i="1" s="1"/>
  <c r="H1640" i="1"/>
  <c r="C1640" i="1"/>
  <c r="G1640" i="1" s="1"/>
  <c r="H1639" i="1"/>
  <c r="G1639" i="1"/>
  <c r="C1639" i="1"/>
  <c r="G1638" i="1"/>
  <c r="C1638" i="1"/>
  <c r="H1638" i="1" s="1"/>
  <c r="C1637" i="1"/>
  <c r="H1637" i="1" s="1"/>
  <c r="H1636" i="1"/>
  <c r="C1636" i="1"/>
  <c r="G1636" i="1" s="1"/>
  <c r="H1635" i="1"/>
  <c r="G1635" i="1"/>
  <c r="C1635" i="1"/>
  <c r="G1634" i="1"/>
  <c r="C1634" i="1"/>
  <c r="H1634" i="1" s="1"/>
  <c r="C1633" i="1"/>
  <c r="H1633" i="1" s="1"/>
  <c r="H1632" i="1"/>
  <c r="C1632" i="1"/>
  <c r="G1632" i="1" s="1"/>
  <c r="H1631" i="1"/>
  <c r="G1631" i="1"/>
  <c r="C1631" i="1"/>
  <c r="G1630" i="1"/>
  <c r="C1630" i="1"/>
  <c r="H1630" i="1" s="1"/>
  <c r="C1629" i="1"/>
  <c r="H1629" i="1" s="1"/>
  <c r="H1628" i="1"/>
  <c r="C1628" i="1"/>
  <c r="G1628" i="1" s="1"/>
  <c r="H1627" i="1"/>
  <c r="G1627" i="1"/>
  <c r="C1627" i="1"/>
  <c r="G1626" i="1"/>
  <c r="C1626" i="1"/>
  <c r="H1626" i="1" s="1"/>
  <c r="C1625" i="1"/>
  <c r="H1625" i="1" s="1"/>
  <c r="H1624" i="1"/>
  <c r="C1624" i="1"/>
  <c r="G1624" i="1" s="1"/>
  <c r="H1623" i="1"/>
  <c r="G1623" i="1"/>
  <c r="C1623" i="1"/>
  <c r="G1622" i="1"/>
  <c r="C1622" i="1"/>
  <c r="H1622" i="1" s="1"/>
  <c r="C1620" i="1"/>
  <c r="G1620" i="1" s="1"/>
  <c r="H1619" i="1"/>
  <c r="G1619" i="1"/>
  <c r="C1619" i="1"/>
  <c r="G1618" i="1"/>
  <c r="C1618" i="1"/>
  <c r="H1618" i="1" s="1"/>
  <c r="G1617" i="1"/>
  <c r="C1617" i="1"/>
  <c r="H1617" i="1" s="1"/>
  <c r="C1616" i="1"/>
  <c r="H1616" i="1" s="1"/>
  <c r="H1615" i="1"/>
  <c r="G1615" i="1"/>
  <c r="C1615" i="1"/>
  <c r="H1614" i="1"/>
  <c r="G1614" i="1"/>
  <c r="C1614" i="1"/>
  <c r="C1613" i="1"/>
  <c r="H1613" i="1" s="1"/>
  <c r="C1612" i="1"/>
  <c r="H1612" i="1" s="1"/>
  <c r="H1611" i="1"/>
  <c r="G1611" i="1"/>
  <c r="C1611" i="1"/>
  <c r="H1610" i="1"/>
  <c r="G1610" i="1"/>
  <c r="C1610" i="1"/>
  <c r="G1609" i="1"/>
  <c r="C1609" i="1"/>
  <c r="H1609" i="1" s="1"/>
  <c r="C1608" i="1"/>
  <c r="H1608" i="1" s="1"/>
  <c r="C1607" i="1"/>
  <c r="G1607" i="1" s="1"/>
  <c r="C1606" i="1"/>
  <c r="H1606" i="1" s="1"/>
  <c r="G1605" i="1"/>
  <c r="C1605" i="1"/>
  <c r="H1605" i="1" s="1"/>
  <c r="C1604" i="1"/>
  <c r="H1604" i="1" s="1"/>
  <c r="H1603" i="1"/>
  <c r="G1603" i="1"/>
  <c r="C1603" i="1"/>
  <c r="G1601" i="1"/>
  <c r="C1601" i="1"/>
  <c r="H1601" i="1" s="1"/>
  <c r="C1600" i="1"/>
  <c r="H1600" i="1" s="1"/>
  <c r="H1599" i="1"/>
  <c r="G1599" i="1"/>
  <c r="C1599" i="1"/>
  <c r="H1598" i="1"/>
  <c r="G1598" i="1"/>
  <c r="C1598" i="1"/>
  <c r="G1597" i="1"/>
  <c r="C1597" i="1"/>
  <c r="H1597" i="1" s="1"/>
  <c r="C1596" i="1"/>
  <c r="H1596" i="1" s="1"/>
  <c r="H1595" i="1"/>
  <c r="G1595" i="1"/>
  <c r="C1595" i="1"/>
  <c r="H1594" i="1"/>
  <c r="C1594" i="1"/>
  <c r="G1594" i="1" s="1"/>
  <c r="C1593" i="1"/>
  <c r="H1593" i="1" s="1"/>
  <c r="C1592" i="1"/>
  <c r="H1592" i="1" s="1"/>
  <c r="H1591" i="1"/>
  <c r="G1591" i="1"/>
  <c r="C1591" i="1"/>
  <c r="H1590" i="1"/>
  <c r="G1590" i="1"/>
  <c r="C1590" i="1"/>
  <c r="G1589" i="1"/>
  <c r="C1589" i="1"/>
  <c r="H1589" i="1" s="1"/>
  <c r="C1588" i="1"/>
  <c r="H1588" i="1" s="1"/>
  <c r="C1587" i="1"/>
  <c r="H1587" i="1" s="1"/>
  <c r="C1586" i="1"/>
  <c r="G1586" i="1" s="1"/>
  <c r="C1585" i="1"/>
  <c r="H1585" i="1" s="1"/>
  <c r="C1584" i="1"/>
  <c r="H1584" i="1" s="1"/>
  <c r="C1583" i="1"/>
  <c r="H1583" i="1" s="1"/>
  <c r="H1582" i="1"/>
  <c r="G1582" i="1"/>
  <c r="C1582" i="1"/>
  <c r="D1581" i="1"/>
  <c r="C1581" i="1"/>
  <c r="G1581" i="1" s="1"/>
  <c r="G1580" i="1"/>
  <c r="D1580" i="1"/>
  <c r="J1580" i="1" s="1"/>
  <c r="C1580" i="1"/>
  <c r="H1580" i="1" s="1"/>
  <c r="D1579" i="1"/>
  <c r="C1579" i="1"/>
  <c r="G1579" i="1" s="1"/>
  <c r="G1578" i="1"/>
  <c r="I1578" i="1" s="1"/>
  <c r="D1578" i="1"/>
  <c r="C1578" i="1"/>
  <c r="H1578" i="1" s="1"/>
  <c r="D1577" i="1"/>
  <c r="C1577" i="1"/>
  <c r="H1577" i="1" s="1"/>
  <c r="D1576" i="1"/>
  <c r="C1576" i="1"/>
  <c r="G1576" i="1" s="1"/>
  <c r="G1575" i="1"/>
  <c r="I1575" i="1" s="1"/>
  <c r="D1575" i="1"/>
  <c r="J1575" i="1" s="1"/>
  <c r="C1575" i="1"/>
  <c r="H1575" i="1" s="1"/>
  <c r="D1574" i="1"/>
  <c r="C1574" i="1"/>
  <c r="G1574" i="1" s="1"/>
  <c r="G1573" i="1"/>
  <c r="I1573" i="1" s="1"/>
  <c r="D1573" i="1"/>
  <c r="C1573" i="1"/>
  <c r="H1573" i="1" s="1"/>
  <c r="D1572" i="1"/>
  <c r="G1572" i="1" s="1"/>
  <c r="C1572" i="1"/>
  <c r="D1571" i="1"/>
  <c r="D1570" i="1"/>
  <c r="C1570" i="1"/>
  <c r="G1570" i="1" s="1"/>
  <c r="G1569" i="1"/>
  <c r="I1569" i="1" s="1"/>
  <c r="D1569" i="1"/>
  <c r="J1569" i="1" s="1"/>
  <c r="C1569" i="1"/>
  <c r="H1569" i="1" s="1"/>
  <c r="D1568" i="1"/>
  <c r="C1568" i="1"/>
  <c r="G1568" i="1" s="1"/>
  <c r="G1567" i="1"/>
  <c r="I1567" i="1" s="1"/>
  <c r="D1567" i="1"/>
  <c r="J1567" i="1" s="1"/>
  <c r="C1567" i="1"/>
  <c r="H1567" i="1" s="1"/>
  <c r="D1566" i="1"/>
  <c r="C1566" i="1"/>
  <c r="G1566" i="1" s="1"/>
  <c r="G1565" i="1"/>
  <c r="D1565" i="1"/>
  <c r="J1565" i="1" s="1"/>
  <c r="C1565" i="1"/>
  <c r="H1565" i="1" s="1"/>
  <c r="D1564" i="1"/>
  <c r="C1564" i="1"/>
  <c r="D1563" i="1"/>
  <c r="C1563" i="1"/>
  <c r="G1562" i="1"/>
  <c r="I1562" i="1" s="1"/>
  <c r="D1562" i="1"/>
  <c r="J1562" i="1" s="1"/>
  <c r="C1562" i="1"/>
  <c r="H1562" i="1" s="1"/>
  <c r="D1561" i="1"/>
  <c r="C1561" i="1"/>
  <c r="G1561" i="1" s="1"/>
  <c r="G1560" i="1"/>
  <c r="D1560" i="1"/>
  <c r="J1560" i="1" s="1"/>
  <c r="C1560" i="1"/>
  <c r="H1560" i="1" s="1"/>
  <c r="D1559" i="1"/>
  <c r="C1559" i="1"/>
  <c r="G1559" i="1" s="1"/>
  <c r="G1558" i="1"/>
  <c r="D1558" i="1"/>
  <c r="J1558" i="1" s="1"/>
  <c r="C1558" i="1"/>
  <c r="H1558" i="1" s="1"/>
  <c r="D1557" i="1"/>
  <c r="C1557" i="1"/>
  <c r="G1557" i="1" s="1"/>
  <c r="D1556" i="1"/>
  <c r="C1556" i="1"/>
  <c r="G1554" i="1"/>
  <c r="I1554" i="1" s="1"/>
  <c r="D1554" i="1"/>
  <c r="J1554" i="1" s="1"/>
  <c r="C1554" i="1"/>
  <c r="H1554" i="1" s="1"/>
  <c r="D1553" i="1"/>
  <c r="C1553" i="1"/>
  <c r="G1553" i="1" s="1"/>
  <c r="G1552" i="1"/>
  <c r="I1552" i="1" s="1"/>
  <c r="D1552" i="1"/>
  <c r="J1552" i="1" s="1"/>
  <c r="C1552" i="1"/>
  <c r="H1552" i="1" s="1"/>
  <c r="D1551" i="1"/>
  <c r="C1551" i="1"/>
  <c r="G1551" i="1" s="1"/>
  <c r="G1550" i="1"/>
  <c r="D1550" i="1"/>
  <c r="J1550" i="1" s="1"/>
  <c r="C1550" i="1"/>
  <c r="H1550" i="1" s="1"/>
  <c r="D1549" i="1"/>
  <c r="C1549" i="1"/>
  <c r="G1549" i="1" s="1"/>
  <c r="G1548" i="1"/>
  <c r="D1548" i="1"/>
  <c r="C1548" i="1"/>
  <c r="D1547" i="1"/>
  <c r="G1547" i="1" s="1"/>
  <c r="C1547" i="1"/>
  <c r="D1546" i="1"/>
  <c r="J1546" i="1" s="1"/>
  <c r="C1546" i="1"/>
  <c r="H1546" i="1" s="1"/>
  <c r="H1545" i="1"/>
  <c r="G1545" i="1"/>
  <c r="I1545" i="1" s="1"/>
  <c r="D1545" i="1"/>
  <c r="J1545" i="1" s="1"/>
  <c r="C1545" i="1"/>
  <c r="D1544" i="1"/>
  <c r="J1544" i="1" s="1"/>
  <c r="C1544" i="1"/>
  <c r="H1544" i="1" s="1"/>
  <c r="H1543" i="1"/>
  <c r="G1543" i="1"/>
  <c r="I1543" i="1" s="1"/>
  <c r="D1543" i="1"/>
  <c r="J1543" i="1" s="1"/>
  <c r="C1543" i="1"/>
  <c r="D1542" i="1"/>
  <c r="J1542" i="1" s="1"/>
  <c r="C1542" i="1"/>
  <c r="H1542" i="1" s="1"/>
  <c r="D1541" i="1"/>
  <c r="C1541" i="1"/>
  <c r="D1540" i="1"/>
  <c r="C1540" i="1"/>
  <c r="G1540" i="1" s="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D1516" i="1"/>
  <c r="G1516" i="1" s="1"/>
  <c r="C1516" i="1"/>
  <c r="H1515" i="1"/>
  <c r="G1515" i="1"/>
  <c r="D1515" i="1"/>
  <c r="C1515" i="1"/>
  <c r="H1514" i="1"/>
  <c r="G1514" i="1"/>
  <c r="D1514"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D1399" i="1"/>
  <c r="C1399" i="1"/>
  <c r="D1398" i="1"/>
  <c r="C1398" i="1"/>
  <c r="D1397" i="1"/>
  <c r="C1397" i="1"/>
  <c r="D1396" i="1"/>
  <c r="C1396" i="1"/>
  <c r="D1395" i="1"/>
  <c r="C1395" i="1"/>
  <c r="D1394" i="1"/>
  <c r="C1394" i="1"/>
  <c r="D1393" i="1"/>
  <c r="C1393" i="1"/>
  <c r="D1392" i="1"/>
  <c r="C1392" i="1"/>
  <c r="D1391" i="1"/>
  <c r="C1391" i="1"/>
  <c r="H1391" i="1" s="1"/>
  <c r="D1390" i="1"/>
  <c r="C1390" i="1"/>
  <c r="H1389" i="1"/>
  <c r="D1389" i="1"/>
  <c r="C1389" i="1"/>
  <c r="D1388" i="1"/>
  <c r="C1388" i="1"/>
  <c r="H1388" i="1" s="1"/>
  <c r="D1387" i="1"/>
  <c r="C1387" i="1"/>
  <c r="H1387" i="1" s="1"/>
  <c r="D1386" i="1"/>
  <c r="C1386" i="1"/>
  <c r="D1385" i="1"/>
  <c r="C1385" i="1"/>
  <c r="H1385" i="1" s="1"/>
  <c r="D1384" i="1"/>
  <c r="C1384" i="1"/>
  <c r="H1383" i="1"/>
  <c r="G1383" i="1"/>
  <c r="D1383" i="1"/>
  <c r="C1383" i="1"/>
  <c r="D1382" i="1"/>
  <c r="H1382" i="1" s="1"/>
  <c r="C1382" i="1"/>
  <c r="G1382" i="1" s="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D1374" i="1"/>
  <c r="C1374" i="1"/>
  <c r="H1373" i="1"/>
  <c r="G1373" i="1"/>
  <c r="D1373" i="1"/>
  <c r="C1373" i="1"/>
  <c r="H1372" i="1"/>
  <c r="G1372" i="1"/>
  <c r="D1372" i="1"/>
  <c r="C1372" i="1"/>
  <c r="H1371" i="1"/>
  <c r="G1371" i="1"/>
  <c r="D1371" i="1"/>
  <c r="C1371"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D1345" i="1"/>
  <c r="H1345" i="1" s="1"/>
  <c r="C1345" i="1"/>
  <c r="H1344" i="1"/>
  <c r="G1344" i="1"/>
  <c r="D1344" i="1"/>
  <c r="C1344" i="1"/>
  <c r="D1343" i="1"/>
  <c r="H1343" i="1" s="1"/>
  <c r="C1343" i="1"/>
  <c r="D1342" i="1"/>
  <c r="G1342" i="1" s="1"/>
  <c r="C1342" i="1"/>
  <c r="D1341" i="1"/>
  <c r="G1341" i="1" s="1"/>
  <c r="C1341" i="1"/>
  <c r="D1340" i="1"/>
  <c r="G1340" i="1" s="1"/>
  <c r="C1340" i="1"/>
  <c r="D1339" i="1"/>
  <c r="G1339" i="1" s="1"/>
  <c r="C1339" i="1"/>
  <c r="D1338" i="1"/>
  <c r="H1338" i="1" s="1"/>
  <c r="C1338" i="1"/>
  <c r="H1337" i="1"/>
  <c r="G1337" i="1"/>
  <c r="D1337" i="1"/>
  <c r="C1337" i="1"/>
  <c r="H1336" i="1"/>
  <c r="D1336" i="1"/>
  <c r="G1336" i="1" s="1"/>
  <c r="C1336" i="1"/>
  <c r="D1335" i="1"/>
  <c r="H1335" i="1" s="1"/>
  <c r="C1335" i="1"/>
  <c r="H1334" i="1"/>
  <c r="G1334" i="1"/>
  <c r="D1334" i="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G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D1316" i="1"/>
  <c r="G1316" i="1" s="1"/>
  <c r="C1316" i="1"/>
  <c r="D1315" i="1"/>
  <c r="G1315" i="1" s="1"/>
  <c r="C1315" i="1"/>
  <c r="D1314" i="1"/>
  <c r="G1314" i="1" s="1"/>
  <c r="C1314" i="1"/>
  <c r="G1313" i="1"/>
  <c r="D1313" i="1"/>
  <c r="H1313" i="1" s="1"/>
  <c r="C1313" i="1"/>
  <c r="D1312" i="1"/>
  <c r="G1312" i="1" s="1"/>
  <c r="C1312" i="1"/>
  <c r="H1311" i="1"/>
  <c r="G1311" i="1"/>
  <c r="D1311" i="1"/>
  <c r="C1311" i="1"/>
  <c r="H1310" i="1"/>
  <c r="G1310" i="1"/>
  <c r="D1310" i="1"/>
  <c r="C1310" i="1"/>
  <c r="D1309" i="1"/>
  <c r="H1309" i="1" s="1"/>
  <c r="C1309" i="1"/>
  <c r="H1308" i="1"/>
  <c r="G1308" i="1"/>
  <c r="D1308" i="1"/>
  <c r="C1308" i="1"/>
  <c r="H1307" i="1"/>
  <c r="G1307" i="1"/>
  <c r="D1307" i="1"/>
  <c r="C1307" i="1"/>
  <c r="D1306" i="1"/>
  <c r="H1306" i="1" s="1"/>
  <c r="C1306" i="1"/>
  <c r="D1305" i="1"/>
  <c r="H1305" i="1" s="1"/>
  <c r="C1305" i="1"/>
  <c r="D1304" i="1"/>
  <c r="H1304" i="1" s="1"/>
  <c r="C1304" i="1"/>
  <c r="D1303" i="1"/>
  <c r="H1303" i="1" s="1"/>
  <c r="C1303" i="1"/>
  <c r="D1302" i="1"/>
  <c r="G1302" i="1" s="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H1290" i="1"/>
  <c r="G1290" i="1"/>
  <c r="D1290" i="1"/>
  <c r="C1290" i="1"/>
  <c r="D1289" i="1"/>
  <c r="G1289" i="1" s="1"/>
  <c r="C1289" i="1"/>
  <c r="H1288" i="1"/>
  <c r="G1288" i="1"/>
  <c r="D1288" i="1"/>
  <c r="C1288"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D1281" i="1"/>
  <c r="G1281" i="1" s="1"/>
  <c r="C1281" i="1"/>
  <c r="H1280" i="1"/>
  <c r="G1280" i="1"/>
  <c r="D1280" i="1"/>
  <c r="C1280" i="1"/>
  <c r="H1279" i="1"/>
  <c r="G1279"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D1265" i="1"/>
  <c r="G1265" i="1" s="1"/>
  <c r="C1265" i="1"/>
  <c r="D1264" i="1"/>
  <c r="G1264" i="1" s="1"/>
  <c r="C1264" i="1"/>
  <c r="G1263" i="1"/>
  <c r="D1263" i="1"/>
  <c r="H1263" i="1" s="1"/>
  <c r="C1263" i="1"/>
  <c r="D1262" i="1"/>
  <c r="G1262" i="1" s="1"/>
  <c r="C1262" i="1"/>
  <c r="D1261" i="1"/>
  <c r="H1261" i="1" s="1"/>
  <c r="C1261" i="1"/>
  <c r="D1260" i="1"/>
  <c r="H1260" i="1" s="1"/>
  <c r="C1260" i="1"/>
  <c r="D1258" i="1"/>
  <c r="G1258" i="1" s="1"/>
  <c r="C1258" i="1"/>
  <c r="D1257" i="1"/>
  <c r="H1257" i="1" s="1"/>
  <c r="C1257" i="1"/>
  <c r="D1256" i="1"/>
  <c r="H1256" i="1" s="1"/>
  <c r="C1256" i="1"/>
  <c r="D1254" i="1"/>
  <c r="H1254" i="1" s="1"/>
  <c r="C1254" i="1"/>
  <c r="H1253" i="1"/>
  <c r="G1253" i="1"/>
  <c r="D1253" i="1"/>
  <c r="C1253" i="1"/>
  <c r="D1252" i="1"/>
  <c r="H1252" i="1" s="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G1206" i="1" s="1"/>
  <c r="C1206" i="1"/>
  <c r="H1205" i="1"/>
  <c r="G1205" i="1"/>
  <c r="D1205" i="1"/>
  <c r="C1205" i="1"/>
  <c r="H1204" i="1"/>
  <c r="D1204" i="1"/>
  <c r="C1204" i="1"/>
  <c r="D1203" i="1"/>
  <c r="C1203" i="1"/>
  <c r="D1202" i="1"/>
  <c r="C1202" i="1"/>
  <c r="D1201" i="1"/>
  <c r="C1201" i="1"/>
  <c r="G1201" i="1" s="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G1188" i="1" s="1"/>
  <c r="C1188" i="1"/>
  <c r="H1187" i="1"/>
  <c r="G1187" i="1"/>
  <c r="D1187" i="1"/>
  <c r="C1187" i="1"/>
  <c r="H1186" i="1"/>
  <c r="G1186" i="1"/>
  <c r="D1186" i="1"/>
  <c r="C1186" i="1"/>
  <c r="D1185" i="1"/>
  <c r="G1185" i="1" s="1"/>
  <c r="C1185" i="1"/>
  <c r="G1184" i="1"/>
  <c r="D1184" i="1"/>
  <c r="H1184" i="1" s="1"/>
  <c r="C1184" i="1"/>
  <c r="D1183" i="1"/>
  <c r="G1183" i="1" s="1"/>
  <c r="C1183" i="1"/>
  <c r="C1182" i="1"/>
  <c r="D1179" i="1"/>
  <c r="G1179" i="1" s="1"/>
  <c r="C1179" i="1"/>
  <c r="H1178" i="1"/>
  <c r="G1178" i="1"/>
  <c r="D1178" i="1"/>
  <c r="C1178" i="1"/>
  <c r="H1177" i="1"/>
  <c r="G1177" i="1"/>
  <c r="D1177" i="1"/>
  <c r="C1177"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G1166" i="1" s="1"/>
  <c r="C1166" i="1"/>
  <c r="H1165" i="1"/>
  <c r="G1165" i="1"/>
  <c r="D1165" i="1"/>
  <c r="C1165" i="1"/>
  <c r="H1164" i="1"/>
  <c r="G1164" i="1"/>
  <c r="D1164" i="1"/>
  <c r="C1164" i="1"/>
  <c r="D1163" i="1"/>
  <c r="G1163" i="1" s="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D1155" i="1"/>
  <c r="G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H1091" i="1"/>
  <c r="G1091" i="1"/>
  <c r="D1091" i="1"/>
  <c r="C1091" i="1"/>
  <c r="H1090" i="1"/>
  <c r="G1090" i="1"/>
  <c r="D1090" i="1"/>
  <c r="C1090" i="1"/>
  <c r="D1089" i="1"/>
  <c r="H1089" i="1" s="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D1080" i="1"/>
  <c r="G1080" i="1" s="1"/>
  <c r="C1080" i="1"/>
  <c r="H1079" i="1"/>
  <c r="G1079" i="1"/>
  <c r="D1079" i="1"/>
  <c r="C1079" i="1"/>
  <c r="D1078" i="1"/>
  <c r="H1078" i="1" s="1"/>
  <c r="C1078" i="1"/>
  <c r="H1077" i="1"/>
  <c r="G1077" i="1"/>
  <c r="D1077" i="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D1063" i="1"/>
  <c r="H1063" i="1" s="1"/>
  <c r="C1063" i="1"/>
  <c r="D1062" i="1"/>
  <c r="H1062" i="1" s="1"/>
  <c r="C1062" i="1"/>
  <c r="D1061" i="1"/>
  <c r="H1061" i="1" s="1"/>
  <c r="C1061" i="1"/>
  <c r="G1060" i="1"/>
  <c r="D1060" i="1"/>
  <c r="H1060" i="1" s="1"/>
  <c r="C1060" i="1"/>
  <c r="D1059" i="1"/>
  <c r="H1059" i="1" s="1"/>
  <c r="C1059" i="1"/>
  <c r="H1058" i="1"/>
  <c r="G1058" i="1"/>
  <c r="D1058" i="1"/>
  <c r="C1058" i="1"/>
  <c r="D1057" i="1"/>
  <c r="H1057" i="1" s="1"/>
  <c r="C1057" i="1"/>
  <c r="H1056" i="1"/>
  <c r="G1056" i="1"/>
  <c r="D1056" i="1"/>
  <c r="C1056" i="1"/>
  <c r="D1055" i="1"/>
  <c r="H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D1029" i="1"/>
  <c r="H1029" i="1" s="1"/>
  <c r="C1029" i="1"/>
  <c r="D1028" i="1"/>
  <c r="H1028" i="1" s="1"/>
  <c r="C1028" i="1"/>
  <c r="H1027" i="1"/>
  <c r="D1027" i="1"/>
  <c r="G1027" i="1" s="1"/>
  <c r="C1027" i="1"/>
  <c r="D1026" i="1"/>
  <c r="H1026" i="1" s="1"/>
  <c r="C1026" i="1"/>
  <c r="D1025" i="1"/>
  <c r="H1025" i="1" s="1"/>
  <c r="C1025" i="1"/>
  <c r="D1024" i="1"/>
  <c r="H1024" i="1" s="1"/>
  <c r="C1024" i="1"/>
  <c r="D1023" i="1"/>
  <c r="H1023" i="1" s="1"/>
  <c r="C1023" i="1"/>
  <c r="H1022" i="1"/>
  <c r="G1022" i="1"/>
  <c r="D1022" i="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D843" i="1"/>
  <c r="G843" i="1" s="1"/>
  <c r="C843" i="1"/>
  <c r="H842" i="1"/>
  <c r="G842" i="1"/>
  <c r="D842" i="1"/>
  <c r="C842" i="1"/>
  <c r="H841" i="1"/>
  <c r="G841" i="1"/>
  <c r="D841" i="1"/>
  <c r="C841" i="1"/>
  <c r="H840" i="1"/>
  <c r="G840" i="1"/>
  <c r="D840" i="1"/>
  <c r="C840" i="1"/>
  <c r="H839" i="1"/>
  <c r="G839" i="1"/>
  <c r="D839" i="1"/>
  <c r="C839" i="1"/>
  <c r="H838" i="1"/>
  <c r="G838" i="1"/>
  <c r="D838" i="1"/>
  <c r="C838" i="1"/>
  <c r="D837" i="1"/>
  <c r="H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D732" i="1"/>
  <c r="H732" i="1" s="1"/>
  <c r="C732" i="1"/>
  <c r="H731" i="1"/>
  <c r="G731" i="1"/>
  <c r="D731" i="1"/>
  <c r="C731" i="1"/>
  <c r="D730" i="1"/>
  <c r="H730" i="1" s="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G695"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G648" i="1" s="1"/>
  <c r="C648" i="1"/>
  <c r="D647" i="1"/>
  <c r="G647" i="1" s="1"/>
  <c r="C647" i="1"/>
  <c r="D646" i="1"/>
  <c r="H646" i="1" s="1"/>
  <c r="C646" i="1"/>
  <c r="D645" i="1"/>
  <c r="H645" i="1" s="1"/>
  <c r="C645"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G422" i="1" s="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D378" i="1"/>
  <c r="H378" i="1" s="1"/>
  <c r="C378" i="1"/>
  <c r="D377" i="1"/>
  <c r="H377" i="1" s="1"/>
  <c r="C377" i="1"/>
  <c r="H376" i="1"/>
  <c r="G376" i="1"/>
  <c r="D376" i="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D302" i="1"/>
  <c r="H302" i="1" s="1"/>
  <c r="C302" i="1"/>
  <c r="D301" i="1"/>
  <c r="H301" i="1" s="1"/>
  <c r="C301" i="1"/>
  <c r="D300" i="1"/>
  <c r="G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C269" i="1"/>
  <c r="H268" i="1"/>
  <c r="G268" i="1"/>
  <c r="D268" i="1"/>
  <c r="C268" i="1"/>
  <c r="H267" i="1"/>
  <c r="G267" i="1"/>
  <c r="D267" i="1"/>
  <c r="C267" i="1"/>
  <c r="D266" i="1"/>
  <c r="H266" i="1" s="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H228" i="1" s="1"/>
  <c r="C228" i="1"/>
  <c r="D227" i="1"/>
  <c r="H227" i="1" s="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G195" i="1"/>
  <c r="D195" i="1"/>
  <c r="H195" i="1" s="1"/>
  <c r="C195" i="1"/>
  <c r="D194" i="1"/>
  <c r="H194" i="1" s="1"/>
  <c r="C194" i="1"/>
  <c r="D193" i="1"/>
  <c r="H193" i="1" s="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G181" i="1"/>
  <c r="D181" i="1"/>
  <c r="H181" i="1" s="1"/>
  <c r="C181" i="1"/>
  <c r="D180" i="1"/>
  <c r="G180" i="1" s="1"/>
  <c r="C180" i="1"/>
  <c r="D179" i="1"/>
  <c r="G179" i="1" s="1"/>
  <c r="C179" i="1"/>
  <c r="D178" i="1"/>
  <c r="G178" i="1" s="1"/>
  <c r="C178" i="1"/>
  <c r="D177" i="1"/>
  <c r="G177" i="1" s="1"/>
  <c r="C177" i="1"/>
  <c r="D176" i="1"/>
  <c r="G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H165" i="1"/>
  <c r="G165" i="1"/>
  <c r="D165" i="1"/>
  <c r="C165" i="1"/>
  <c r="D164" i="1"/>
  <c r="H164" i="1" s="1"/>
  <c r="C164" i="1"/>
  <c r="H163" i="1"/>
  <c r="G163" i="1"/>
  <c r="D163" i="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G128" i="1"/>
  <c r="D128" i="1"/>
  <c r="C128" i="1"/>
  <c r="D127" i="1"/>
  <c r="H127" i="1" s="1"/>
  <c r="C127" i="1"/>
  <c r="D126" i="1"/>
  <c r="H126" i="1" s="1"/>
  <c r="C126" i="1"/>
  <c r="D125" i="1"/>
  <c r="H125" i="1" s="1"/>
  <c r="C125" i="1"/>
  <c r="D124" i="1"/>
  <c r="H124" i="1" s="1"/>
  <c r="C124" i="1"/>
  <c r="D123" i="1"/>
  <c r="G123" i="1" s="1"/>
  <c r="C123" i="1"/>
  <c r="D122" i="1"/>
  <c r="G122" i="1" s="1"/>
  <c r="C122"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D76" i="1"/>
  <c r="G76" i="1" s="1"/>
  <c r="C76" i="1"/>
  <c r="H75" i="1"/>
  <c r="G75" i="1"/>
  <c r="D75" i="1"/>
  <c r="C75" i="1"/>
  <c r="D74" i="1"/>
  <c r="H74" i="1" s="1"/>
  <c r="C74" i="1"/>
  <c r="D73" i="1"/>
  <c r="H73" i="1" s="1"/>
  <c r="C73" i="1"/>
  <c r="H72" i="1"/>
  <c r="G72" i="1"/>
  <c r="D72" i="1"/>
  <c r="C72" i="1"/>
  <c r="D71" i="1"/>
  <c r="H71" i="1" s="1"/>
  <c r="C71" i="1"/>
  <c r="D70" i="1"/>
  <c r="H70" i="1" s="1"/>
  <c r="C70" i="1"/>
  <c r="H69" i="1"/>
  <c r="G69" i="1"/>
  <c r="D69" i="1"/>
  <c r="C69" i="1"/>
  <c r="H68" i="1"/>
  <c r="G68" i="1"/>
  <c r="D68" i="1"/>
  <c r="C68" i="1"/>
  <c r="H67" i="1"/>
  <c r="G67" i="1"/>
  <c r="D67" i="1"/>
  <c r="C67" i="1"/>
  <c r="H66" i="1"/>
  <c r="D66" i="1"/>
  <c r="G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200" i="1" l="1"/>
  <c r="G1685" i="1"/>
  <c r="H1620" i="1"/>
  <c r="G1613" i="1"/>
  <c r="H1607" i="1"/>
  <c r="G1606" i="1"/>
  <c r="D25" i="8"/>
  <c r="C1602" i="1" s="1"/>
  <c r="G1593" i="1"/>
  <c r="G1587" i="1"/>
  <c r="H1586" i="1"/>
  <c r="G1583" i="1"/>
  <c r="G1585" i="1"/>
  <c r="G1278" i="1"/>
  <c r="G1292" i="1"/>
  <c r="H1262" i="1"/>
  <c r="H1374" i="1"/>
  <c r="G1374" i="1"/>
  <c r="H1370" i="1"/>
  <c r="G1370" i="1"/>
  <c r="H1251" i="1"/>
  <c r="G1204" i="1"/>
  <c r="G1202" i="1"/>
  <c r="H1202" i="1"/>
  <c r="G1203" i="1"/>
  <c r="H1201" i="1"/>
  <c r="F197" i="5"/>
  <c r="G1345" i="1"/>
  <c r="G1343" i="1"/>
  <c r="H1398" i="1"/>
  <c r="H1397" i="1"/>
  <c r="H1396" i="1"/>
  <c r="H1395" i="1"/>
  <c r="H1394" i="1"/>
  <c r="H1393" i="1"/>
  <c r="H1392" i="1"/>
  <c r="G1391" i="1"/>
  <c r="H1390" i="1"/>
  <c r="G1398" i="1"/>
  <c r="G1397" i="1"/>
  <c r="G1396" i="1"/>
  <c r="G1395" i="1"/>
  <c r="G1394" i="1"/>
  <c r="G1393" i="1"/>
  <c r="G1392" i="1"/>
  <c r="G1390" i="1"/>
  <c r="H1400" i="1"/>
  <c r="G1400" i="1"/>
  <c r="E335" i="9"/>
  <c r="B335" i="9" s="1"/>
  <c r="H1399" i="1"/>
  <c r="G1399" i="1"/>
  <c r="G1389" i="1"/>
  <c r="H1384" i="1"/>
  <c r="G1385" i="1"/>
  <c r="G1384" i="1"/>
  <c r="G1388" i="1"/>
  <c r="H1386" i="1"/>
  <c r="G1386" i="1"/>
  <c r="G1387" i="1"/>
  <c r="G1338" i="1"/>
  <c r="G1335" i="1"/>
  <c r="G1333" i="1"/>
  <c r="G1332" i="1"/>
  <c r="G1331" i="1"/>
  <c r="G1330" i="1"/>
  <c r="G1329" i="1"/>
  <c r="G1328" i="1"/>
  <c r="G1327" i="1"/>
  <c r="E305" i="9"/>
  <c r="B305" i="9" s="1"/>
  <c r="H1342" i="1"/>
  <c r="H1341" i="1"/>
  <c r="H1340" i="1"/>
  <c r="H1339" i="1"/>
  <c r="H1326" i="1"/>
  <c r="H1316" i="1"/>
  <c r="H1315" i="1"/>
  <c r="G1309" i="1"/>
  <c r="G1306" i="1"/>
  <c r="G1305" i="1"/>
  <c r="G1304" i="1"/>
  <c r="G1303" i="1"/>
  <c r="F426" i="4"/>
  <c r="G302" i="1"/>
  <c r="G416" i="1"/>
  <c r="E26" i="9"/>
  <c r="B26" i="9" s="1"/>
  <c r="E329" i="9"/>
  <c r="B329" i="9" s="1"/>
  <c r="E31" i="9"/>
  <c r="B31" i="9" s="1"/>
  <c r="E311" i="9"/>
  <c r="B311" i="9" s="1"/>
  <c r="E326" i="9"/>
  <c r="B326" i="9" s="1"/>
  <c r="G837" i="1"/>
  <c r="G737" i="1"/>
  <c r="G732" i="1"/>
  <c r="G730" i="1"/>
  <c r="G729" i="1"/>
  <c r="G727" i="1"/>
  <c r="G726" i="1"/>
  <c r="G725" i="1"/>
  <c r="F237" i="9"/>
  <c r="B237" i="9" s="1"/>
  <c r="G678" i="1"/>
  <c r="G677" i="1"/>
  <c r="G676" i="1"/>
  <c r="H648" i="1"/>
  <c r="H647" i="1"/>
  <c r="G646" i="1"/>
  <c r="G649" i="1"/>
  <c r="F656" i="4"/>
  <c r="G645" i="1"/>
  <c r="G415" i="1"/>
  <c r="G414" i="1"/>
  <c r="G421" i="1"/>
  <c r="E647" i="4"/>
  <c r="D641" i="1" s="1"/>
  <c r="G407" i="1"/>
  <c r="G408" i="1"/>
  <c r="F393" i="4"/>
  <c r="G388" i="1"/>
  <c r="G389" i="1"/>
  <c r="G378" i="1"/>
  <c r="G377" i="1"/>
  <c r="E373" i="4"/>
  <c r="D368" i="1" s="1"/>
  <c r="H374" i="1"/>
  <c r="H375" i="1"/>
  <c r="G301" i="1"/>
  <c r="H300" i="1"/>
  <c r="H423" i="1"/>
  <c r="G298" i="1"/>
  <c r="H422" i="1"/>
  <c r="E294" i="9"/>
  <c r="B294" i="9" s="1"/>
  <c r="G270" i="1"/>
  <c r="G272" i="1"/>
  <c r="E81" i="9"/>
  <c r="B81" i="9" s="1"/>
  <c r="G266" i="1"/>
  <c r="G227" i="1"/>
  <c r="G228" i="1"/>
  <c r="E230" i="4"/>
  <c r="D226" i="1" s="1"/>
  <c r="E202" i="4"/>
  <c r="D198" i="1" s="1"/>
  <c r="G212" i="1"/>
  <c r="G213" i="1"/>
  <c r="F202" i="4"/>
  <c r="G197" i="1"/>
  <c r="E57" i="9"/>
  <c r="B57" i="9" s="1"/>
  <c r="B243" i="9"/>
  <c r="G194" i="1"/>
  <c r="G193" i="1"/>
  <c r="E54" i="9"/>
  <c r="B54" i="9" s="1"/>
  <c r="G190" i="1"/>
  <c r="G191" i="1"/>
  <c r="F241" i="9"/>
  <c r="G184" i="1"/>
  <c r="G182" i="1"/>
  <c r="F239" i="9"/>
  <c r="B239" i="9" s="1"/>
  <c r="H180" i="1"/>
  <c r="H179" i="1"/>
  <c r="E50" i="9"/>
  <c r="B50" i="9" s="1"/>
  <c r="H178" i="1"/>
  <c r="H177" i="1"/>
  <c r="H176" i="1"/>
  <c r="G174" i="1"/>
  <c r="G175" i="1"/>
  <c r="G173" i="1"/>
  <c r="G171" i="1"/>
  <c r="G170" i="1"/>
  <c r="G169" i="1"/>
  <c r="G168" i="1"/>
  <c r="G166" i="1"/>
  <c r="G167" i="1"/>
  <c r="G164" i="1"/>
  <c r="E49" i="9"/>
  <c r="B49" i="9" s="1"/>
  <c r="G161" i="1"/>
  <c r="G162" i="1"/>
  <c r="E164" i="4"/>
  <c r="D160" i="1" s="1"/>
  <c r="G156" i="1"/>
  <c r="G158" i="1"/>
  <c r="G155" i="1"/>
  <c r="G150" i="1"/>
  <c r="G151" i="1"/>
  <c r="G133" i="1"/>
  <c r="F134" i="4"/>
  <c r="G130" i="1"/>
  <c r="G131" i="1"/>
  <c r="G132" i="1"/>
  <c r="G127" i="1"/>
  <c r="G125" i="1"/>
  <c r="G126" i="1"/>
  <c r="G124" i="1"/>
  <c r="H121" i="1"/>
  <c r="H122" i="1"/>
  <c r="H123" i="1"/>
  <c r="H113" i="1"/>
  <c r="E46" i="9"/>
  <c r="B46" i="9" s="1"/>
  <c r="G79" i="1"/>
  <c r="G81" i="1"/>
  <c r="F83" i="4"/>
  <c r="H76" i="1"/>
  <c r="G73" i="1"/>
  <c r="G74" i="1"/>
  <c r="G70" i="1"/>
  <c r="G71" i="1"/>
  <c r="E38" i="9"/>
  <c r="B38" i="9" s="1"/>
  <c r="G64" i="1"/>
  <c r="G65" i="1"/>
  <c r="E34" i="9"/>
  <c r="B34" i="9" s="1"/>
  <c r="F68" i="4"/>
  <c r="H1314" i="1"/>
  <c r="H1312" i="1"/>
  <c r="H1302" i="1"/>
  <c r="H1292" i="1"/>
  <c r="H1289" i="1"/>
  <c r="H1278" i="1"/>
  <c r="H1281" i="1"/>
  <c r="H1287" i="1"/>
  <c r="H1266" i="1"/>
  <c r="H1264" i="1"/>
  <c r="H1265" i="1"/>
  <c r="E255" i="5"/>
  <c r="D1259" i="1" s="1"/>
  <c r="E304" i="9"/>
  <c r="B304" i="9" s="1"/>
  <c r="G1260" i="1"/>
  <c r="G1261" i="1"/>
  <c r="E303" i="9"/>
  <c r="B303" i="9" s="1"/>
  <c r="H1258" i="1"/>
  <c r="G1256" i="1"/>
  <c r="G1257" i="1"/>
  <c r="G1252" i="1"/>
  <c r="G1254" i="1"/>
  <c r="G1251" i="1"/>
  <c r="E340" i="9"/>
  <c r="B340" i="9" s="1"/>
  <c r="H1206" i="1"/>
  <c r="H1203" i="1"/>
  <c r="E337" i="9"/>
  <c r="B337" i="9" s="1"/>
  <c r="E319" i="9"/>
  <c r="B319" i="9" s="1"/>
  <c r="H1185" i="1"/>
  <c r="H1188" i="1"/>
  <c r="F181" i="5"/>
  <c r="E178" i="5"/>
  <c r="D1182" i="1" s="1"/>
  <c r="G1182" i="1" s="1"/>
  <c r="H1182" i="1"/>
  <c r="H1183" i="1"/>
  <c r="H1176" i="1"/>
  <c r="H1179" i="1"/>
  <c r="H1166" i="1"/>
  <c r="H1163" i="1"/>
  <c r="H1155" i="1"/>
  <c r="H1161" i="1"/>
  <c r="G1092" i="1"/>
  <c r="G1087" i="1"/>
  <c r="G1089" i="1"/>
  <c r="G1085" i="1"/>
  <c r="F71" i="5"/>
  <c r="G1076" i="1"/>
  <c r="G1078" i="1"/>
  <c r="G1063" i="1"/>
  <c r="G1061" i="1"/>
  <c r="G1062" i="1"/>
  <c r="F56" i="5"/>
  <c r="G1057" i="1"/>
  <c r="G1059" i="1"/>
  <c r="G1055" i="1"/>
  <c r="G1050" i="1"/>
  <c r="G1052" i="1"/>
  <c r="F45" i="5"/>
  <c r="G1045" i="1"/>
  <c r="G1040" i="1"/>
  <c r="G1041" i="1"/>
  <c r="G1033" i="1"/>
  <c r="G1031" i="1"/>
  <c r="G1030" i="1"/>
  <c r="G1029" i="1"/>
  <c r="G1028" i="1"/>
  <c r="G1026" i="1"/>
  <c r="G1024" i="1"/>
  <c r="G1025" i="1"/>
  <c r="G1023" i="1"/>
  <c r="G1018" i="1"/>
  <c r="G1020" i="1"/>
  <c r="G1013" i="1"/>
  <c r="G1014" i="1"/>
  <c r="E312" i="9"/>
  <c r="B312" i="9" s="1"/>
  <c r="E327" i="9"/>
  <c r="B327" i="9" s="1"/>
  <c r="E114" i="6"/>
  <c r="E324" i="9"/>
  <c r="B324" i="9" s="1"/>
  <c r="E307" i="9"/>
  <c r="B307" i="9" s="1"/>
  <c r="E320" i="9"/>
  <c r="B320" i="9" s="1"/>
  <c r="H1572" i="1"/>
  <c r="J1573" i="1"/>
  <c r="G1564" i="1"/>
  <c r="I1564" i="1" s="1"/>
  <c r="G1563" i="1"/>
  <c r="I34" i="3"/>
  <c r="D1555" i="1"/>
  <c r="H1555" i="1" s="1"/>
  <c r="G1556" i="1"/>
  <c r="H34" i="3"/>
  <c r="C1555" i="1"/>
  <c r="E6" i="7"/>
  <c r="H1548" i="1"/>
  <c r="I1548" i="1" s="1"/>
  <c r="J1547" i="1"/>
  <c r="J1548" i="1"/>
  <c r="H1547" i="1"/>
  <c r="D6" i="7"/>
  <c r="G1541" i="1"/>
  <c r="J1578" i="1"/>
  <c r="D38" i="7"/>
  <c r="G1577" i="1"/>
  <c r="H1540" i="1"/>
  <c r="H1541" i="1"/>
  <c r="J1541" i="1"/>
  <c r="E322" i="9"/>
  <c r="B322" i="9" s="1"/>
  <c r="I1550" i="1"/>
  <c r="I1560" i="1"/>
  <c r="I1565" i="1"/>
  <c r="I1561" i="1"/>
  <c r="I1574" i="1"/>
  <c r="I1558" i="1"/>
  <c r="I1579" i="1"/>
  <c r="I1580" i="1"/>
  <c r="H1549" i="1"/>
  <c r="I1549" i="1" s="1"/>
  <c r="H1551" i="1"/>
  <c r="I1551" i="1" s="1"/>
  <c r="H1553" i="1"/>
  <c r="I1553" i="1" s="1"/>
  <c r="H1556" i="1"/>
  <c r="H1557" i="1"/>
  <c r="I1557" i="1" s="1"/>
  <c r="H1559" i="1"/>
  <c r="I1559" i="1" s="1"/>
  <c r="H1561" i="1"/>
  <c r="H1563" i="1"/>
  <c r="H1564" i="1"/>
  <c r="H1566" i="1"/>
  <c r="I1566" i="1" s="1"/>
  <c r="H1568" i="1"/>
  <c r="I1568" i="1" s="1"/>
  <c r="H1570" i="1"/>
  <c r="I1570" i="1" s="1"/>
  <c r="H1574" i="1"/>
  <c r="H1576" i="1"/>
  <c r="I1576" i="1" s="1"/>
  <c r="H1579" i="1"/>
  <c r="H1581" i="1"/>
  <c r="I1581" i="1" s="1"/>
  <c r="E430" i="4"/>
  <c r="H336" i="9"/>
  <c r="E177" i="5"/>
  <c r="G1625" i="1"/>
  <c r="G1629" i="1"/>
  <c r="G1633" i="1"/>
  <c r="G1637" i="1"/>
  <c r="G1641" i="1"/>
  <c r="G1645" i="1"/>
  <c r="G1649" i="1"/>
  <c r="G1653" i="1"/>
  <c r="G1657" i="1"/>
  <c r="H1680" i="1"/>
  <c r="G1684" i="1"/>
  <c r="H1684" i="1"/>
  <c r="H1686" i="1"/>
  <c r="F8" i="4"/>
  <c r="D7" i="4"/>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61" i="1"/>
  <c r="H1664" i="1"/>
  <c r="G1669" i="1"/>
  <c r="H1672" i="1"/>
  <c r="G1677" i="1"/>
  <c r="H1681" i="1"/>
  <c r="G1681" i="1"/>
  <c r="D106" i="4"/>
  <c r="F107" i="4"/>
  <c r="D49" i="4"/>
  <c r="F154" i="4"/>
  <c r="D153" i="4"/>
  <c r="E640" i="4"/>
  <c r="D634" i="1" s="1"/>
  <c r="F112" i="4"/>
  <c r="F160" i="4"/>
  <c r="F216" i="4"/>
  <c r="F262" i="4"/>
  <c r="D648" i="4"/>
  <c r="D7" i="5"/>
  <c r="H314" i="9"/>
  <c r="E88" i="5"/>
  <c r="D135" i="5"/>
  <c r="G315" i="9"/>
  <c r="G316" i="9"/>
  <c r="D147" i="5"/>
  <c r="F171" i="5"/>
  <c r="D203" i="5"/>
  <c r="D219" i="5"/>
  <c r="D255" i="5"/>
  <c r="F277" i="5"/>
  <c r="D35" i="6"/>
  <c r="F99" i="6"/>
  <c r="E29" i="9"/>
  <c r="B29" i="9" s="1"/>
  <c r="B35" i="9"/>
  <c r="E45" i="9"/>
  <c r="B45" i="9" s="1"/>
  <c r="E648" i="4"/>
  <c r="D642" i="1" s="1"/>
  <c r="H316" i="9"/>
  <c r="H315" i="9"/>
  <c r="G336" i="9"/>
  <c r="E7" i="4"/>
  <c r="F126" i="4"/>
  <c r="F141" i="4"/>
  <c r="E153" i="4"/>
  <c r="F170" i="4"/>
  <c r="F274" i="4"/>
  <c r="D321" i="4"/>
  <c r="D373" i="4"/>
  <c r="D479" i="4"/>
  <c r="D430" i="4" s="1"/>
  <c r="D491" i="4"/>
  <c r="D536" i="4"/>
  <c r="D571" i="4"/>
  <c r="D629" i="4"/>
  <c r="D647" i="4"/>
  <c r="B27" i="9"/>
  <c r="E37" i="9"/>
  <c r="B37" i="9" s="1"/>
  <c r="E49" i="4"/>
  <c r="D45" i="1" s="1"/>
  <c r="D82" i="4"/>
  <c r="D164" i="4"/>
  <c r="D230" i="4"/>
  <c r="E273" i="4"/>
  <c r="D309" i="4"/>
  <c r="D361" i="4"/>
  <c r="F523" i="4"/>
  <c r="D584" i="4"/>
  <c r="F607" i="4"/>
  <c r="E12" i="5"/>
  <c r="D70" i="5"/>
  <c r="G314" i="9"/>
  <c r="F89" i="5"/>
  <c r="F120" i="5"/>
  <c r="D177" i="5"/>
  <c r="F5" i="6"/>
  <c r="E35" i="6"/>
  <c r="D114" i="6"/>
  <c r="E33" i="9"/>
  <c r="B33" i="9" s="1"/>
  <c r="B39" i="9"/>
  <c r="H310" i="9"/>
  <c r="G310" i="9"/>
  <c r="E310" i="9" s="1"/>
  <c r="B310" i="9" s="1"/>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180" i="9"/>
  <c r="H179" i="9"/>
  <c r="M228" i="9"/>
  <c r="G179" i="9"/>
  <c r="G178" i="9"/>
  <c r="E178" i="9" s="1"/>
  <c r="B178" i="9" s="1"/>
  <c r="G177" i="9"/>
  <c r="E177" i="9" s="1"/>
  <c r="B177" i="9" s="1"/>
  <c r="G176" i="9"/>
  <c r="E176" i="9" s="1"/>
  <c r="B176" i="9" s="1"/>
  <c r="G175" i="9"/>
  <c r="E175" i="9" s="1"/>
  <c r="B175" i="9" s="1"/>
  <c r="G174" i="9"/>
  <c r="E174" i="9" s="1"/>
  <c r="B174"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85" i="9"/>
  <c r="B85" i="9" s="1"/>
  <c r="E89" i="9"/>
  <c r="B89" i="9" s="1"/>
  <c r="E93" i="9"/>
  <c r="B93" i="9" s="1"/>
  <c r="B101" i="9"/>
  <c r="E103" i="9"/>
  <c r="B103" i="9" s="1"/>
  <c r="E111" i="9"/>
  <c r="B111" i="9" s="1"/>
  <c r="E119" i="9"/>
  <c r="B119" i="9" s="1"/>
  <c r="E127" i="9"/>
  <c r="B127" i="9" s="1"/>
  <c r="E135" i="9"/>
  <c r="B135" i="9" s="1"/>
  <c r="E143" i="9"/>
  <c r="B143" i="9" s="1"/>
  <c r="B117" i="9"/>
  <c r="B125" i="9"/>
  <c r="B133" i="9"/>
  <c r="B141" i="9"/>
  <c r="B97" i="9"/>
  <c r="E107" i="9"/>
  <c r="B107" i="9" s="1"/>
  <c r="E115" i="9"/>
  <c r="B115" i="9" s="1"/>
  <c r="E123" i="9"/>
  <c r="B123" i="9" s="1"/>
  <c r="E131" i="9"/>
  <c r="B131" i="9" s="1"/>
  <c r="E139" i="9"/>
  <c r="B139" i="9" s="1"/>
  <c r="E147" i="9"/>
  <c r="B147" i="9" s="1"/>
  <c r="B105" i="9"/>
  <c r="B113" i="9"/>
  <c r="B121" i="9"/>
  <c r="B129" i="9"/>
  <c r="B267" i="9"/>
  <c r="B283" i="9"/>
  <c r="B233" i="9"/>
  <c r="F236" i="9"/>
  <c r="B236" i="9" s="1"/>
  <c r="B241" i="9"/>
  <c r="F244" i="9"/>
  <c r="B244" i="9" s="1"/>
  <c r="B255" i="9"/>
  <c r="B271" i="9"/>
  <c r="B281" i="9"/>
  <c r="B287" i="9"/>
  <c r="B229" i="9"/>
  <c r="F232" i="9"/>
  <c r="B232" i="9" s="1"/>
  <c r="F240" i="9"/>
  <c r="B240" i="9" s="1"/>
  <c r="F248" i="9"/>
  <c r="B248" i="9" s="1"/>
  <c r="B257" i="9"/>
  <c r="B263" i="9"/>
  <c r="B273" i="9"/>
  <c r="B279" i="9"/>
  <c r="F178" i="5" l="1"/>
  <c r="D44" i="8"/>
  <c r="G343" i="9" s="1"/>
  <c r="E343" i="9" s="1"/>
  <c r="B343" i="9" s="1"/>
  <c r="G1602" i="1"/>
  <c r="H1602" i="1"/>
  <c r="E251" i="5"/>
  <c r="I25" i="3" s="1"/>
  <c r="E309" i="9"/>
  <c r="B309" i="9" s="1"/>
  <c r="E314" i="9"/>
  <c r="B314" i="9" s="1"/>
  <c r="B207" i="9"/>
  <c r="E360" i="4"/>
  <c r="D355" i="1" s="1"/>
  <c r="E418" i="4"/>
  <c r="D413" i="1" s="1"/>
  <c r="E417" i="4"/>
  <c r="D412" i="1" s="1"/>
  <c r="H198" i="1"/>
  <c r="G198" i="1"/>
  <c r="D1255" i="1"/>
  <c r="E336" i="9"/>
  <c r="B336" i="9" s="1"/>
  <c r="E316" i="9"/>
  <c r="B316" i="9" s="1"/>
  <c r="E315" i="9"/>
  <c r="B315" i="9" s="1"/>
  <c r="I30" i="3"/>
  <c r="D1510" i="1"/>
  <c r="G1555" i="1"/>
  <c r="E5" i="7"/>
  <c r="D1539" i="1"/>
  <c r="D5" i="7"/>
  <c r="C1539" i="1"/>
  <c r="I1541" i="1"/>
  <c r="H35" i="3"/>
  <c r="C1571" i="1"/>
  <c r="F430" i="4"/>
  <c r="C424" i="1"/>
  <c r="F114" i="6"/>
  <c r="H30" i="3"/>
  <c r="C1510" i="1"/>
  <c r="E7" i="5"/>
  <c r="F7" i="5" s="1"/>
  <c r="D1017" i="1"/>
  <c r="E180" i="9"/>
  <c r="B180" i="9" s="1"/>
  <c r="F228" i="9"/>
  <c r="B228" i="9" s="1"/>
  <c r="D1431" i="1"/>
  <c r="I28" i="3"/>
  <c r="F309" i="4"/>
  <c r="D308" i="4"/>
  <c r="C304" i="1"/>
  <c r="F82" i="4"/>
  <c r="C78" i="1"/>
  <c r="F571" i="4"/>
  <c r="C565" i="1"/>
  <c r="E6" i="4"/>
  <c r="D3" i="1"/>
  <c r="F135" i="5"/>
  <c r="C1140" i="1"/>
  <c r="F648" i="4"/>
  <c r="C642" i="1"/>
  <c r="H19" i="9"/>
  <c r="E19" i="9" s="1"/>
  <c r="B19" i="9" s="1"/>
  <c r="D1181" i="1"/>
  <c r="I24" i="3"/>
  <c r="E179" i="9"/>
  <c r="B179" i="9" s="1"/>
  <c r="F584" i="4"/>
  <c r="C578" i="1"/>
  <c r="F273" i="4"/>
  <c r="D269" i="1"/>
  <c r="F536" i="4"/>
  <c r="D535" i="4"/>
  <c r="C530" i="1"/>
  <c r="F373" i="4"/>
  <c r="C368" i="1"/>
  <c r="D149" i="1"/>
  <c r="E152" i="4"/>
  <c r="F255" i="5"/>
  <c r="D251" i="5"/>
  <c r="D176" i="5" s="1"/>
  <c r="C1259" i="1"/>
  <c r="F147" i="5"/>
  <c r="C1152" i="1"/>
  <c r="E69" i="5"/>
  <c r="D1093" i="1"/>
  <c r="K1481" i="9"/>
  <c r="G344" i="9"/>
  <c r="E344" i="9" s="1"/>
  <c r="B344" i="9" s="1"/>
  <c r="I39" i="3"/>
  <c r="H24" i="9"/>
  <c r="D152" i="4"/>
  <c r="G24" i="9"/>
  <c r="F153" i="4"/>
  <c r="C149" i="1"/>
  <c r="F12" i="5"/>
  <c r="D6" i="4"/>
  <c r="C3" i="1"/>
  <c r="F7" i="4"/>
  <c r="F177" i="5"/>
  <c r="H24" i="3"/>
  <c r="C1181" i="1"/>
  <c r="F70" i="5"/>
  <c r="D69" i="5"/>
  <c r="C1075" i="1"/>
  <c r="F230" i="4"/>
  <c r="C226" i="1"/>
  <c r="F647" i="4"/>
  <c r="C641" i="1"/>
  <c r="F491" i="4"/>
  <c r="C485" i="1"/>
  <c r="F321" i="4"/>
  <c r="C316" i="1"/>
  <c r="G339" i="9"/>
  <c r="E339" i="9" s="1"/>
  <c r="B339" i="9" s="1"/>
  <c r="F219" i="5"/>
  <c r="C1223" i="1"/>
  <c r="E639" i="4"/>
  <c r="D633" i="1" s="1"/>
  <c r="D424" i="1"/>
  <c r="F361" i="4"/>
  <c r="D360" i="4"/>
  <c r="C356" i="1"/>
  <c r="F164" i="4"/>
  <c r="C160" i="1"/>
  <c r="F629" i="4"/>
  <c r="C623" i="1"/>
  <c r="F479" i="4"/>
  <c r="C473" i="1"/>
  <c r="F35" i="6"/>
  <c r="H28" i="3"/>
  <c r="C1431" i="1"/>
  <c r="G338" i="9"/>
  <c r="E338" i="9" s="1"/>
  <c r="B338" i="9" s="1"/>
  <c r="F203" i="5"/>
  <c r="C1207" i="1"/>
  <c r="D6" i="5"/>
  <c r="H22" i="3"/>
  <c r="C1012" i="1"/>
  <c r="D141" i="6"/>
  <c r="C45" i="1"/>
  <c r="F49" i="4"/>
  <c r="F106" i="4"/>
  <c r="C102" i="1"/>
  <c r="E141" i="6"/>
  <c r="C1621" i="1" l="1"/>
  <c r="H1621" i="1" s="1"/>
  <c r="E176" i="5"/>
  <c r="D1180" i="1" s="1"/>
  <c r="G346" i="9"/>
  <c r="E346" i="9" s="1"/>
  <c r="B346" i="9" s="1"/>
  <c r="I33" i="3"/>
  <c r="D1538" i="1"/>
  <c r="G1539" i="1"/>
  <c r="H1539" i="1"/>
  <c r="C1538" i="1"/>
  <c r="H33" i="3"/>
  <c r="H1571" i="1"/>
  <c r="G1571" i="1"/>
  <c r="D1537" i="1"/>
  <c r="I31" i="3"/>
  <c r="H102" i="1"/>
  <c r="G102" i="1"/>
  <c r="F141" i="6"/>
  <c r="H31" i="3"/>
  <c r="C1537" i="1"/>
  <c r="H1181" i="1"/>
  <c r="G1181" i="1"/>
  <c r="H149" i="1"/>
  <c r="G149" i="1"/>
  <c r="E299" i="4"/>
  <c r="E300" i="4" s="1"/>
  <c r="D296" i="1" s="1"/>
  <c r="D148" i="1"/>
  <c r="I18" i="3"/>
  <c r="G530" i="1"/>
  <c r="H530" i="1"/>
  <c r="D417" i="4"/>
  <c r="F308" i="4"/>
  <c r="C303" i="1"/>
  <c r="H1510" i="1"/>
  <c r="G1510" i="1"/>
  <c r="H1207" i="1"/>
  <c r="G1207" i="1"/>
  <c r="G623" i="1"/>
  <c r="H623" i="1"/>
  <c r="H356" i="1"/>
  <c r="G356" i="1"/>
  <c r="E342" i="9"/>
  <c r="G316" i="1"/>
  <c r="H316" i="1"/>
  <c r="G641" i="1"/>
  <c r="H641" i="1"/>
  <c r="H1075" i="1"/>
  <c r="G1075" i="1"/>
  <c r="H3" i="1"/>
  <c r="G3" i="1"/>
  <c r="H11" i="3"/>
  <c r="H1093" i="1"/>
  <c r="G1093" i="1"/>
  <c r="H1259" i="1"/>
  <c r="G1259" i="1"/>
  <c r="D640" i="4"/>
  <c r="F535" i="4"/>
  <c r="C529" i="1"/>
  <c r="G578" i="1"/>
  <c r="H578" i="1"/>
  <c r="G642" i="1"/>
  <c r="H642" i="1"/>
  <c r="H78" i="1"/>
  <c r="G78" i="1"/>
  <c r="G424" i="1"/>
  <c r="H424" i="1"/>
  <c r="H1431" i="1"/>
  <c r="G1431" i="1"/>
  <c r="H9" i="3"/>
  <c r="D418" i="4"/>
  <c r="F360" i="4"/>
  <c r="C355" i="1"/>
  <c r="H1223" i="1"/>
  <c r="G1223" i="1"/>
  <c r="F69" i="5"/>
  <c r="H23" i="3"/>
  <c r="C1074" i="1"/>
  <c r="F6" i="4"/>
  <c r="D422" i="4"/>
  <c r="H17" i="3"/>
  <c r="C2" i="1"/>
  <c r="E24" i="9"/>
  <c r="D1074" i="1"/>
  <c r="I23" i="3"/>
  <c r="F251" i="5"/>
  <c r="H25" i="3"/>
  <c r="C1255" i="1"/>
  <c r="H368" i="1"/>
  <c r="G368" i="1"/>
  <c r="E422" i="4"/>
  <c r="D2" i="1"/>
  <c r="I17" i="3"/>
  <c r="H1017" i="1"/>
  <c r="G1017" i="1"/>
  <c r="D639" i="4"/>
  <c r="G45" i="1"/>
  <c r="H45" i="1"/>
  <c r="G299" i="9"/>
  <c r="C1011" i="1"/>
  <c r="G473" i="1"/>
  <c r="H473" i="1"/>
  <c r="G160" i="1"/>
  <c r="H160" i="1"/>
  <c r="G485" i="1"/>
  <c r="H485" i="1"/>
  <c r="H226" i="1"/>
  <c r="G226" i="1"/>
  <c r="C1180" i="1"/>
  <c r="D299" i="4"/>
  <c r="D300" i="4" s="1"/>
  <c r="F152" i="4"/>
  <c r="H18" i="3"/>
  <c r="C148" i="1"/>
  <c r="H1152" i="1"/>
  <c r="G1152" i="1"/>
  <c r="H269" i="1"/>
  <c r="G269" i="1"/>
  <c r="H1140" i="1"/>
  <c r="G1140" i="1"/>
  <c r="G565" i="1"/>
  <c r="H565" i="1"/>
  <c r="H304" i="1"/>
  <c r="G304" i="1"/>
  <c r="E6" i="5"/>
  <c r="D1012" i="1"/>
  <c r="H1012" i="1" s="1"/>
  <c r="I22" i="3"/>
  <c r="G348" i="9"/>
  <c r="E348" i="9" s="1"/>
  <c r="G306" i="9" l="1"/>
  <c r="E306" i="9" s="1"/>
  <c r="B306" i="9" s="1"/>
  <c r="F176" i="5"/>
  <c r="G1621" i="1"/>
  <c r="E345" i="9"/>
  <c r="I10" i="3" s="1"/>
  <c r="G1538" i="1"/>
  <c r="H1538" i="1"/>
  <c r="F300" i="4"/>
  <c r="C296" i="1"/>
  <c r="H1255" i="1"/>
  <c r="G1255" i="1"/>
  <c r="H1074" i="1"/>
  <c r="G1074" i="1"/>
  <c r="K3" i="9"/>
  <c r="G1012" i="1"/>
  <c r="E423" i="4"/>
  <c r="E424" i="4" s="1"/>
  <c r="D419" i="1" s="1"/>
  <c r="E301" i="4"/>
  <c r="D297" i="1" s="1"/>
  <c r="D295" i="1"/>
  <c r="E347" i="9"/>
  <c r="I9" i="3" s="1"/>
  <c r="B348" i="9"/>
  <c r="E643" i="4"/>
  <c r="D417" i="1"/>
  <c r="B24" i="9"/>
  <c r="F422" i="4"/>
  <c r="D643" i="4"/>
  <c r="C417" i="1"/>
  <c r="H355" i="1"/>
  <c r="G355" i="1"/>
  <c r="F640" i="4"/>
  <c r="C634" i="1"/>
  <c r="H303" i="1"/>
  <c r="G303" i="1"/>
  <c r="H1537" i="1"/>
  <c r="G1537" i="1"/>
  <c r="H299" i="9"/>
  <c r="E299" i="9" s="1"/>
  <c r="D1011" i="1"/>
  <c r="G1011" i="1" s="1"/>
  <c r="D423" i="4"/>
  <c r="F299" i="4"/>
  <c r="D301" i="4"/>
  <c r="C295" i="1"/>
  <c r="N3" i="9"/>
  <c r="I11" i="3"/>
  <c r="F6" i="5"/>
  <c r="G2" i="1"/>
  <c r="H2" i="1"/>
  <c r="G148" i="1"/>
  <c r="H148" i="1"/>
  <c r="H1180" i="1"/>
  <c r="G1180" i="1"/>
  <c r="F639" i="4"/>
  <c r="C633" i="1"/>
  <c r="F418" i="4"/>
  <c r="C413" i="1"/>
  <c r="G529" i="1"/>
  <c r="H529" i="1"/>
  <c r="F417" i="4"/>
  <c r="C412" i="1"/>
  <c r="F643" i="4" l="1"/>
  <c r="C637" i="1"/>
  <c r="H1011" i="1"/>
  <c r="B299" i="9"/>
  <c r="F301" i="4"/>
  <c r="C297" i="1"/>
  <c r="D637" i="1"/>
  <c r="H8" i="3"/>
  <c r="G634" i="1"/>
  <c r="H634" i="1"/>
  <c r="G417" i="1"/>
  <c r="H417" i="1"/>
  <c r="H20" i="9"/>
  <c r="E644" i="4"/>
  <c r="E425" i="4"/>
  <c r="D420" i="1" s="1"/>
  <c r="D418" i="1"/>
  <c r="H296" i="1"/>
  <c r="G296" i="1"/>
  <c r="G412" i="1"/>
  <c r="H412" i="1"/>
  <c r="H413" i="1"/>
  <c r="G413" i="1"/>
  <c r="H295" i="1"/>
  <c r="G295" i="1"/>
  <c r="G633" i="1"/>
  <c r="H633" i="1"/>
  <c r="D644" i="4"/>
  <c r="D425" i="4"/>
  <c r="F423" i="4"/>
  <c r="C418" i="1"/>
  <c r="G20" i="9"/>
  <c r="D424" i="4"/>
  <c r="M3" i="9" l="1"/>
  <c r="G637" i="1"/>
  <c r="H637" i="1"/>
  <c r="E20" i="9"/>
  <c r="B20" i="9" s="1"/>
  <c r="F644" i="4"/>
  <c r="D646" i="4"/>
  <c r="C638" i="1"/>
  <c r="D645" i="4"/>
  <c r="H297" i="1"/>
  <c r="G297" i="1"/>
  <c r="F424" i="4"/>
  <c r="C419" i="1"/>
  <c r="F425" i="4"/>
  <c r="C420" i="1"/>
  <c r="H418" i="1"/>
  <c r="G418" i="1"/>
  <c r="E646" i="4"/>
  <c r="D638" i="1"/>
  <c r="E645" i="4"/>
  <c r="F646" i="4" l="1"/>
  <c r="D650" i="4"/>
  <c r="C640" i="1"/>
  <c r="E650" i="4"/>
  <c r="D640" i="1"/>
  <c r="E649" i="4"/>
  <c r="D639" i="1"/>
  <c r="G419" i="1"/>
  <c r="H419" i="1"/>
  <c r="G638" i="1"/>
  <c r="H638" i="1"/>
  <c r="H420" i="1"/>
  <c r="G420" i="1"/>
  <c r="D649" i="4"/>
  <c r="F645" i="4"/>
  <c r="C639" i="1"/>
  <c r="H334" i="9"/>
  <c r="G334" i="9"/>
  <c r="E334" i="9" l="1"/>
  <c r="B334" i="9" s="1"/>
  <c r="F649" i="4"/>
  <c r="H19" i="3"/>
  <c r="C643" i="1"/>
  <c r="G297" i="9"/>
  <c r="E297" i="9" s="1"/>
  <c r="B297" i="9" s="1"/>
  <c r="F650" i="4"/>
  <c r="H20" i="3"/>
  <c r="C644" i="1"/>
  <c r="G639" i="1"/>
  <c r="H639" i="1"/>
  <c r="H7" i="3"/>
  <c r="D644" i="1"/>
  <c r="I20" i="3"/>
  <c r="G640" i="1"/>
  <c r="H640" i="1"/>
  <c r="D643" i="1"/>
  <c r="I19" i="3"/>
  <c r="E298" i="9" l="1"/>
  <c r="I8" i="3" s="1"/>
  <c r="J3" i="9"/>
  <c r="G644" i="1"/>
  <c r="H644" i="1"/>
  <c r="G643" i="1"/>
  <c r="H643" i="1"/>
  <c r="G295" i="9" l="1"/>
  <c r="L293" i="9"/>
  <c r="F293" i="9" s="1"/>
  <c r="H295" i="9"/>
  <c r="H18" i="9"/>
  <c r="H21" i="9"/>
  <c r="I17" i="9"/>
  <c r="J11" i="9"/>
  <c r="I8" i="9"/>
  <c r="K10" i="9"/>
  <c r="J7" i="9"/>
  <c r="G16" i="9"/>
  <c r="K6" i="9"/>
  <c r="H22" i="9"/>
  <c r="G18" i="9"/>
  <c r="E18" i="9" s="1"/>
  <c r="B18" i="9" s="1"/>
  <c r="M15" i="9"/>
  <c r="I12" i="9"/>
  <c r="J9" i="9"/>
  <c r="H15" i="9"/>
  <c r="K9" i="9"/>
  <c r="L15" i="9"/>
  <c r="G21" i="9"/>
  <c r="E21" i="9" s="1"/>
  <c r="B21" i="9" s="1"/>
  <c r="I9" i="9"/>
  <c r="G15" i="9"/>
  <c r="L16" i="9"/>
  <c r="M16" i="9"/>
  <c r="I5" i="9"/>
  <c r="K11" i="9"/>
  <c r="H16" i="9"/>
  <c r="I7" i="9"/>
  <c r="J8" i="9"/>
  <c r="I13" i="9"/>
  <c r="J17" i="9"/>
  <c r="J5" i="9"/>
  <c r="K5" i="9"/>
  <c r="J10" i="9"/>
  <c r="G22" i="9"/>
  <c r="I6" i="9"/>
  <c r="K12" i="9"/>
  <c r="G17" i="9"/>
  <c r="J6" i="9"/>
  <c r="I11" i="9"/>
  <c r="H17" i="9"/>
  <c r="K7" i="9"/>
  <c r="J12" i="9"/>
  <c r="K8" i="9"/>
  <c r="J13" i="9"/>
  <c r="K13" i="9"/>
  <c r="E10" i="9" l="1"/>
  <c r="B10" i="9" s="1"/>
  <c r="E22" i="9"/>
  <c r="B22" i="9" s="1"/>
  <c r="E15" i="9"/>
  <c r="E6" i="9"/>
  <c r="B6" i="9" s="1"/>
  <c r="E9" i="9"/>
  <c r="B9" i="9" s="1"/>
  <c r="E11" i="9"/>
  <c r="B11" i="9" s="1"/>
  <c r="F16" i="9"/>
  <c r="F15" i="9"/>
  <c r="E12" i="9"/>
  <c r="B12" i="9" s="1"/>
  <c r="E8" i="9"/>
  <c r="B8" i="9" s="1"/>
  <c r="E17" i="9"/>
  <c r="B17" i="9" s="1"/>
  <c r="E13" i="9"/>
  <c r="B13" i="9" s="1"/>
  <c r="E16" i="9"/>
  <c r="E5" i="9"/>
  <c r="B293" i="9"/>
  <c r="F23" i="9"/>
  <c r="E7" i="9"/>
  <c r="B7" i="9" s="1"/>
  <c r="E295" i="9"/>
  <c r="F14" i="9" l="1"/>
  <c r="F3" i="9" s="1"/>
  <c r="B15" i="9"/>
  <c r="B16" i="9"/>
  <c r="B295" i="9"/>
  <c r="E23" i="9"/>
  <c r="I7" i="3" s="1"/>
  <c r="E14" i="9"/>
  <c r="I13" i="3" s="1"/>
  <c r="E4" i="9"/>
  <c r="B5" i="9"/>
  <c r="E3" i="9" l="1"/>
</calcChain>
</file>

<file path=xl/sharedStrings.xml><?xml version="1.0" encoding="utf-8"?>
<sst xmlns="http://schemas.openxmlformats.org/spreadsheetml/2006/main" count="4733" uniqueCount="3656">
  <si>
    <t>Obveznik:</t>
  </si>
  <si>
    <t>18311 - Zdravstvena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</si>
  <si>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</si>
  <si>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</si>
  <si>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</si>
  <si>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</si>
  <si>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</si>
  <si>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</si>
  <si>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</si>
  <si>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</si>
  <si>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</si>
  <si>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</si>
  <si>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</si>
  <si>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</si>
  <si>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</si>
  <si>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</si>
  <si>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</si>
  <si>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</si>
  <si>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</si>
  <si>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</si>
  <si>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</si>
  <si>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</si>
  <si>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</si>
  <si>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</si>
  <si>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</si>
  <si>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</si>
  <si>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</si>
  <si>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</si>
  <si>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</si>
  <si>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</si>
  <si>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</si>
  <si>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</si>
  <si>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</si>
  <si>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</si>
  <si>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</si>
  <si>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</si>
  <si>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</si>
  <si>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</si>
  <si>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</si>
  <si>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</si>
  <si>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</si>
  <si>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</si>
  <si>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</si>
  <si>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</si>
  <si>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</si>
  <si>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</si>
  <si>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</si>
  <si>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</si>
  <si>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</si>
  <si>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</si>
  <si>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</si>
  <si>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</si>
  <si>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</si>
  <si>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</si>
  <si>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</si>
  <si>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</si>
  <si>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</si>
  <si>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</si>
  <si>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</si>
  <si>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</si>
  <si>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</si>
  <si>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</si>
  <si>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</si>
  <si>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</si>
  <si>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</si>
  <si>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</si>
  <si>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</si>
  <si>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</si>
  <si>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</si>
  <si>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</si>
  <si>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</si>
  <si>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</si>
  <si>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</si>
  <si>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</si>
  <si>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</si>
  <si>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</si>
  <si>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</si>
  <si>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</si>
  <si>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</si>
  <si>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</si>
  <si>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</si>
  <si>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</si>
  <si>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</si>
  <si>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</si>
  <si>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</si>
  <si>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</si>
  <si>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</si>
  <si>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</si>
  <si>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</si>
  <si>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</si>
  <si>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</si>
  <si>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</si>
  <si>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</si>
  <si>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</si>
  <si>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</si>
  <si>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</si>
  <si>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</si>
  <si>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</si>
  <si>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</si>
  <si>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</si>
  <si>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</si>
  <si>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</si>
  <si>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</si>
  <si>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</si>
  <si>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</si>
  <si>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</si>
  <si>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</si>
  <si>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</si>
  <si>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</si>
  <si>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</si>
  <si>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</si>
  <si>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</si>
  <si>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</si>
  <si>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</si>
  <si>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</si>
  <si>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</si>
  <si>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</si>
  <si>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</si>
  <si>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</si>
  <si>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</si>
  <si>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</si>
  <si>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</si>
  <si>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</si>
  <si>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</si>
  <si>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</si>
  <si>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</si>
  <si>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</si>
  <si>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</si>
  <si>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</si>
  <si>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</si>
  <si>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</si>
  <si>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</si>
  <si>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</si>
  <si>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</si>
  <si>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</si>
  <si>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</si>
  <si>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</si>
  <si>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</si>
  <si>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</si>
  <si>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</si>
  <si>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</si>
  <si>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</si>
  <si>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</si>
  <si>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</si>
  <si>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</si>
  <si>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</si>
  <si>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</si>
  <si>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</si>
  <si>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</si>
  <si>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</si>
  <si>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</si>
  <si>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</si>
  <si>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</si>
  <si>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</si>
  <si>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</si>
  <si>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</si>
  <si>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</si>
  <si>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</si>
  <si>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</si>
  <si>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</si>
  <si>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</si>
  <si>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</si>
  <si>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</si>
  <si>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</si>
  <si>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</si>
  <si>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</si>
  <si>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</si>
  <si>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</si>
  <si>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</si>
  <si>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</si>
  <si>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</si>
  <si>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</si>
  <si>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</si>
  <si>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</si>
  <si>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</si>
  <si>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</si>
  <si>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</si>
  <si>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</si>
  <si>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</si>
  <si>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</si>
  <si>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</si>
  <si>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</si>
  <si>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</si>
  <si>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</si>
  <si>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</si>
  <si>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</si>
  <si>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</si>
  <si>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</si>
  <si>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</si>
  <si>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</si>
  <si>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</si>
  <si>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</si>
  <si>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</si>
  <si>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</si>
  <si>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</si>
  <si>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</si>
  <si>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</si>
  <si>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</si>
  <si>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</si>
  <si>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</si>
  <si>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</si>
  <si>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</si>
  <si>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</si>
  <si>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</si>
  <si>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</si>
  <si>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</si>
  <si>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</si>
  <si>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</si>
  <si>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</si>
  <si>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</si>
  <si>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</si>
  <si>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</si>
  <si>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</si>
  <si>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</si>
  <si>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</si>
  <si>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</si>
  <si>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</si>
  <si>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</si>
  <si>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</si>
  <si>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</si>
  <si>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</si>
  <si>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</si>
  <si>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</si>
  <si>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</si>
  <si>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</si>
  <si>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</si>
  <si>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</si>
  <si>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</si>
  <si>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</si>
  <si>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</si>
  <si>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</si>
  <si>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</si>
  <si>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</si>
  <si>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</si>
  <si>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</si>
  <si>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</si>
  <si>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</si>
  <si>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</si>
  <si>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</si>
  <si>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</si>
  <si>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</si>
  <si>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</si>
  <si>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</si>
  <si>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</si>
  <si>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</si>
  <si>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</si>
  <si>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</si>
  <si>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</si>
  <si>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</si>
  <si>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</si>
  <si>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</si>
  <si>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</si>
  <si>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</si>
  <si>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</si>
  <si>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</si>
  <si>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</si>
  <si>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</si>
  <si>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</si>
  <si>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</si>
  <si>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</si>
  <si>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</si>
  <si>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</si>
  <si>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</si>
  <si>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</si>
  <si>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</si>
  <si>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</si>
  <si>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</si>
  <si>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</si>
  <si>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</si>
  <si>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</si>
  <si>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</si>
  <si>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</si>
  <si>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</si>
  <si>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</si>
  <si>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</si>
  <si>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</si>
  <si>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</si>
  <si>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</si>
  <si>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</si>
  <si>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</si>
  <si>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</si>
  <si>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</si>
  <si>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</si>
  <si>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</si>
  <si>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</si>
  <si>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</si>
  <si>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</si>
  <si>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</si>
  <si>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</si>
  <si>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</si>
  <si>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</si>
  <si>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</si>
  <si>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</si>
  <si>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</si>
  <si>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</si>
  <si>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</si>
  <si>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</si>
  <si>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</si>
  <si>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</si>
  <si>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</si>
  <si>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</si>
  <si>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</si>
  <si>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</si>
  <si>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</si>
  <si>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</si>
  <si>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</si>
  <si>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</si>
  <si>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</si>
  <si>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</si>
  <si>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</si>
  <si>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</si>
  <si>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</si>
  <si>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</si>
  <si>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</si>
  <si>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</si>
  <si>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</si>
  <si>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</si>
  <si>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</si>
  <si>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</si>
  <si>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</si>
  <si>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</si>
  <si>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</si>
  <si>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</si>
  <si>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</si>
  <si>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</si>
  <si>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</si>
  <si>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</si>
  <si>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</si>
  <si>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</si>
  <si>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</si>
  <si>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</si>
  <si>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</si>
  <si>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</si>
  <si>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</si>
  <si>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</si>
  <si>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</si>
  <si>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</si>
  <si>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</si>
  <si>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</si>
  <si>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</si>
  <si>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</si>
  <si>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</si>
  <si>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</si>
  <si>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</si>
  <si>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</si>
  <si>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</si>
  <si>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</si>
  <si>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</si>
  <si>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</si>
  <si>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</si>
  <si>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</si>
  <si>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</si>
  <si>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</si>
  <si>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</si>
  <si>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</si>
  <si>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</si>
  <si>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</si>
  <si>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</si>
  <si>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</si>
  <si>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</si>
  <si>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</si>
  <si>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</si>
  <si>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</si>
  <si>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</si>
  <si>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</si>
  <si>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</si>
  <si>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</si>
  <si>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</si>
  <si>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</si>
  <si>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</si>
  <si>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</si>
  <si>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</si>
  <si>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</si>
  <si>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</si>
  <si>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</si>
  <si>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</si>
  <si>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</si>
  <si>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</si>
  <si>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</si>
  <si>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</si>
  <si>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</si>
  <si>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</si>
  <si>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</si>
  <si>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</si>
  <si>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</si>
  <si>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</si>
  <si>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</si>
  <si>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</si>
  <si>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</si>
  <si>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</si>
  <si>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</si>
  <si>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</si>
  <si>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</si>
  <si>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</si>
  <si>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</si>
  <si>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</si>
  <si>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</si>
  <si>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</si>
  <si>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</si>
  <si>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</si>
  <si>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</si>
  <si>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</si>
  <si>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</si>
  <si>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</si>
  <si>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</si>
  <si>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</si>
  <si>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</si>
  <si>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</si>
  <si>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</si>
  <si>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</si>
  <si>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</si>
  <si>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</si>
  <si>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</si>
  <si>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</si>
  <si>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</si>
  <si>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</si>
  <si>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</si>
  <si>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</si>
  <si>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</si>
  <si>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</si>
  <si>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</si>
  <si>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</si>
  <si>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</si>
  <si>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</si>
  <si>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</si>
  <si>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</si>
  <si>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</si>
  <si>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</si>
  <si>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</si>
  <si>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</si>
  <si>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</si>
  <si>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</si>
  <si>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</si>
  <si>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</si>
  <si>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</si>
  <si>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</si>
  <si>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</si>
  <si>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</si>
  <si>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</si>
  <si>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</si>
  <si>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</si>
  <si>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</si>
  <si>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</si>
  <si>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</si>
  <si>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</si>
  <si>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</si>
  <si>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</si>
  <si>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</si>
  <si>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</si>
  <si>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</si>
  <si>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</si>
  <si>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</si>
  <si>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</si>
  <si>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</si>
  <si>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</si>
  <si>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</si>
  <si>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</si>
  <si>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</si>
  <si>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</si>
  <si>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</si>
  <si>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</si>
  <si>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</si>
  <si>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</si>
  <si>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</si>
  <si>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</si>
  <si>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</si>
  <si>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</si>
  <si>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</si>
  <si>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</si>
  <si>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</si>
  <si>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</si>
  <si>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</si>
  <si>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</si>
  <si>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</si>
  <si>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</si>
  <si>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</si>
  <si>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</si>
  <si>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</si>
  <si>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</si>
  <si>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</si>
  <si>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</si>
  <si>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</si>
  <si>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</si>
  <si>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</si>
  <si>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</si>
  <si>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</si>
  <si>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</si>
  <si>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</si>
  <si>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</si>
  <si>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</si>
  <si>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</si>
  <si>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</si>
  <si>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</si>
  <si>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</si>
  <si>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</si>
  <si>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</si>
  <si>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</si>
  <si>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</si>
  <si>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</si>
  <si>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</si>
  <si>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</si>
  <si>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</si>
  <si>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</si>
  <si>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</si>
  <si>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</si>
  <si>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</si>
  <si>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</si>
  <si>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</si>
  <si>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</si>
  <si>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</si>
  <si>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</si>
  <si>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</si>
  <si>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</si>
  <si>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</si>
  <si>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</si>
  <si>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</si>
  <si>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</si>
  <si>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</si>
  <si>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</si>
  <si>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</si>
  <si>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</si>
  <si>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</si>
  <si>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</si>
  <si>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</si>
  <si>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</si>
  <si>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</si>
  <si>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</si>
  <si>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</si>
  <si>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</si>
  <si>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</si>
  <si>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</si>
  <si>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</si>
  <si>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</si>
  <si>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</si>
  <si>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</si>
  <si>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</si>
  <si>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</si>
  <si>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</si>
  <si>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</si>
  <si>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</si>
  <si>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</si>
  <si>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</si>
  <si>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</si>
  <si>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</si>
  <si>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</si>
  <si>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</si>
  <si>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</si>
  <si>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</si>
  <si>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</si>
  <si>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</si>
  <si>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</si>
  <si>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</si>
  <si>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</si>
  <si>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</si>
  <si>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</si>
  <si>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</si>
  <si>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</si>
  <si>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</si>
  <si>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</si>
  <si>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</si>
  <si>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</si>
  <si>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</si>
  <si>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</si>
  <si>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</si>
  <si>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</si>
  <si>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</si>
  <si>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</si>
  <si>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</si>
  <si>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</si>
  <si>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</si>
  <si>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</si>
  <si>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</si>
  <si>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</si>
  <si>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</si>
  <si>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</si>
  <si>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</si>
  <si>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</si>
  <si>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</si>
  <si>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</si>
  <si>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</si>
  <si>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</si>
  <si>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</si>
  <si>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</si>
  <si>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</si>
  <si>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</si>
  <si>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</si>
  <si>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</si>
  <si>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</si>
  <si>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</si>
  <si>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</si>
  <si>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</si>
  <si>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</si>
  <si>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</si>
  <si>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</si>
  <si>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</si>
  <si>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</si>
  <si>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</si>
  <si>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</si>
  <si>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</si>
  <si>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</si>
  <si>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</si>
  <si>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</si>
  <si>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</si>
  <si>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</si>
  <si>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</si>
  <si>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</si>
  <si>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</si>
  <si>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</si>
  <si>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</si>
  <si>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</si>
  <si>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</si>
  <si>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</si>
  <si>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</si>
  <si>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</si>
  <si>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</si>
  <si>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</si>
  <si>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</si>
  <si>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</si>
  <si>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</si>
  <si>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</si>
  <si>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</si>
  <si>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</si>
  <si>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</si>
  <si>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</si>
  <si>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</si>
  <si>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</si>
  <si>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</si>
  <si>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</si>
  <si>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</si>
  <si>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</si>
  <si>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</si>
  <si>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</si>
  <si>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</si>
  <si>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</si>
  <si>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</si>
  <si>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</si>
  <si>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</si>
  <si>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</si>
  <si>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</si>
  <si>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</si>
  <si>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</si>
  <si>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</si>
  <si>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</si>
  <si>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</si>
  <si>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</si>
  <si>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</si>
  <si>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</si>
  <si>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</si>
  <si>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</si>
  <si>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</si>
  <si>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</si>
  <si>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</si>
  <si>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</si>
  <si>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</si>
  <si>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</si>
  <si>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</si>
  <si>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</si>
  <si>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</si>
  <si>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</si>
  <si>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</si>
  <si>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</si>
  <si>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</si>
  <si>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</si>
  <si>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</si>
  <si>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</si>
  <si>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</si>
  <si>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</si>
  <si>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</si>
  <si>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</si>
  <si>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</si>
  <si>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</si>
  <si>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</si>
  <si>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</si>
  <si>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</si>
  <si>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</si>
  <si>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</si>
  <si>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</si>
  <si>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</si>
  <si>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</si>
  <si>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</si>
  <si>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</si>
  <si>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</si>
  <si>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</si>
  <si>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</si>
  <si>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</si>
  <si>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</si>
  <si>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</si>
  <si>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</si>
  <si>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</si>
  <si>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</si>
  <si>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</si>
  <si>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</si>
  <si>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</si>
  <si>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</si>
  <si>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</si>
  <si>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</si>
  <si>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</si>
  <si>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</si>
  <si>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</si>
  <si>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</si>
  <si>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</si>
  <si>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</si>
  <si>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</si>
  <si>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</si>
  <si>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</si>
  <si>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</si>
  <si>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</si>
  <si>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</si>
  <si>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</si>
  <si>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</si>
  <si>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</si>
  <si>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</si>
  <si>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</si>
  <si>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</si>
  <si>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</si>
  <si>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</si>
  <si>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</si>
  <si>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</si>
  <si>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</si>
  <si>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</si>
  <si>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</si>
  <si>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</si>
  <si>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</si>
  <si>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</si>
  <si>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</si>
  <si>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</si>
  <si>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</si>
  <si>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</si>
  <si>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</si>
  <si>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</si>
  <si>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</si>
  <si>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</si>
  <si>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</si>
  <si>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</si>
  <si>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</si>
  <si>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</si>
  <si>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</si>
  <si>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</si>
  <si>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</si>
  <si>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</si>
  <si>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</si>
  <si>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</si>
  <si>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</si>
  <si>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</si>
  <si>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</si>
  <si>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</si>
  <si>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</si>
  <si>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</si>
  <si>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</si>
  <si>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</si>
  <si>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</si>
  <si>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</si>
  <si>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</si>
  <si>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</si>
  <si>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</si>
  <si>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</si>
  <si>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</si>
  <si>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</si>
  <si>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</si>
  <si>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</si>
  <si>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</si>
  <si>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</si>
  <si>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</si>
  <si>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</si>
  <si>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</si>
  <si>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</si>
  <si>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</si>
  <si>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</si>
  <si>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</si>
  <si>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</si>
  <si>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</si>
  <si>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</si>
  <si>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</si>
  <si>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</si>
  <si>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</si>
  <si>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</si>
  <si>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</si>
  <si>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</si>
  <si>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</si>
  <si>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</si>
  <si>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</si>
  <si>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</si>
  <si>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</si>
  <si>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</si>
  <si>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</si>
  <si>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</si>
  <si>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</si>
  <si>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</si>
  <si>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</si>
  <si>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</si>
  <si>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</si>
  <si>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</si>
  <si>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</si>
  <si>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</si>
  <si>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</si>
  <si>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</si>
  <si>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</si>
  <si>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</si>
  <si>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</si>
  <si>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</si>
  <si>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</si>
  <si>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</si>
  <si>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</si>
  <si>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</si>
  <si>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</si>
  <si>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</si>
  <si>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</si>
  <si>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</si>
  <si>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</si>
  <si>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</si>
  <si>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</si>
  <si>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</si>
  <si>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</si>
  <si>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</si>
  <si>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</si>
  <si>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</si>
  <si>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</si>
  <si>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</si>
  <si>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</si>
  <si>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</si>
  <si>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</si>
  <si>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</si>
  <si>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</si>
  <si>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</si>
  <si>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</si>
  <si>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</si>
  <si>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</si>
  <si>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</si>
  <si>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</si>
  <si>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</si>
  <si>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</si>
  <si>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</si>
  <si>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</si>
  <si>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</si>
  <si>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</si>
  <si>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</si>
  <si>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</si>
  <si>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</si>
  <si>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</si>
  <si>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</si>
  <si>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</si>
  <si>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</si>
  <si>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</si>
  <si>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</si>
  <si>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</si>
  <si>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</si>
  <si>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</si>
  <si>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</si>
  <si>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</si>
  <si>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</si>
  <si>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</si>
  <si>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</si>
  <si>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</si>
  <si>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</si>
  <si>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</si>
  <si>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</si>
  <si>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</si>
  <si>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</si>
  <si>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</si>
  <si>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</si>
  <si>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</si>
  <si>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</si>
  <si>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</si>
  <si>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</si>
  <si>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</si>
  <si>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</si>
  <si>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</si>
  <si>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</si>
  <si>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</si>
  <si>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</si>
  <si>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</si>
  <si>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</si>
  <si>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</si>
  <si>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</si>
  <si>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</si>
  <si>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</si>
  <si>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</si>
  <si>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</si>
  <si>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</si>
  <si>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</si>
  <si>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</si>
  <si>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</si>
  <si>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</si>
  <si>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</si>
  <si>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</si>
  <si>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</si>
  <si>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</si>
  <si>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</si>
  <si>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</si>
  <si>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</si>
  <si>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</si>
  <si>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</si>
  <si>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</si>
  <si>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</si>
  <si>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</si>
  <si>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</si>
  <si>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</si>
  <si>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</si>
  <si>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</si>
  <si>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</si>
  <si>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</si>
  <si>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</si>
  <si>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</si>
  <si>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</si>
  <si>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</si>
  <si>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</si>
  <si>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</si>
  <si>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</si>
  <si>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</si>
  <si>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</si>
  <si>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</si>
  <si>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</si>
  <si>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</si>
  <si>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</si>
  <si>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</si>
  <si>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</si>
  <si>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</si>
  <si>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</si>
  <si>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</si>
  <si>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</si>
  <si>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</si>
  <si>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</si>
  <si>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</si>
  <si>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</si>
  <si>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</si>
  <si>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</si>
  <si>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</si>
  <si>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</si>
  <si>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</si>
  <si>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</si>
  <si>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</si>
  <si>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</si>
  <si>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</si>
  <si>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</si>
  <si>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</si>
  <si>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</si>
  <si>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</si>
  <si>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</si>
  <si>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</si>
  <si>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</si>
  <si>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</si>
  <si>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</si>
  <si>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</si>
  <si>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</si>
  <si>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</si>
  <si>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</si>
  <si>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</si>
  <si>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</si>
  <si>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</si>
  <si>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</si>
  <si>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</si>
  <si>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</si>
  <si>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</si>
  <si>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</si>
  <si>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</si>
  <si>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</si>
  <si>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</si>
  <si>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</si>
  <si>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</si>
  <si>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</si>
  <si>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</si>
  <si>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</si>
  <si>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</si>
  <si>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</si>
  <si>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</si>
  <si>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</si>
  <si>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</si>
  <si>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</si>
  <si>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</si>
  <si>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</si>
  <si>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</si>
  <si>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</si>
  <si>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</si>
  <si>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</si>
  <si>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</si>
  <si>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</si>
  <si>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</si>
  <si>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</si>
  <si>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</si>
  <si>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</si>
  <si>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</si>
  <si>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</si>
  <si>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</si>
  <si>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</si>
  <si>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</si>
  <si>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</si>
  <si>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</si>
  <si>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</si>
  <si>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</si>
  <si>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</si>
  <si>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</si>
  <si>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</si>
  <si>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</si>
  <si>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</si>
  <si>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</si>
  <si>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</si>
  <si>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</si>
  <si>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</si>
  <si>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</si>
  <si>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</si>
  <si>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</si>
  <si>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</si>
  <si>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</si>
  <si>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</si>
  <si>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</si>
  <si>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</si>
  <si>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</si>
  <si>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</si>
  <si>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</si>
  <si>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</si>
  <si>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</si>
  <si>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</si>
  <si>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</si>
  <si>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</si>
  <si>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</si>
  <si>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</si>
  <si>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</si>
  <si>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</si>
  <si>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</si>
  <si>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</si>
  <si>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</si>
  <si>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</si>
  <si>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</si>
  <si>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</si>
  <si>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</si>
  <si>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</si>
  <si>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</si>
  <si>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</si>
  <si>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</si>
  <si>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</si>
  <si>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</si>
  <si>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</si>
  <si>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</si>
  <si>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</si>
  <si>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</si>
  <si>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</si>
  <si>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</si>
  <si>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</si>
  <si>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</si>
  <si>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</si>
  <si>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</si>
  <si>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</si>
  <si>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</si>
  <si>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</si>
  <si>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</si>
  <si>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</si>
  <si>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</si>
  <si>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</si>
  <si>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</si>
  <si>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</si>
  <si>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</si>
  <si>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</si>
  <si>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</si>
  <si>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</si>
  <si>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</si>
  <si>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</si>
  <si>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</si>
  <si>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</si>
  <si>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</si>
  <si>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</si>
  <si>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</si>
  <si>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</si>
  <si>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</si>
  <si>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</si>
  <si>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</si>
  <si>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</si>
  <si>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</si>
  <si>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</si>
  <si>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</si>
  <si>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</si>
  <si>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</si>
  <si>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</si>
  <si>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</si>
  <si>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</si>
  <si>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</si>
  <si>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</si>
  <si>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</si>
  <si>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</si>
  <si>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</si>
  <si>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</si>
  <si>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</si>
  <si>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</si>
  <si>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</si>
  <si>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</si>
  <si>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</si>
  <si>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</si>
  <si>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</si>
  <si>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</si>
  <si>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</si>
  <si>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</si>
  <si>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</si>
  <si>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</si>
  <si>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</si>
  <si>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</si>
  <si>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</si>
  <si>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</si>
  <si>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</si>
  <si>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</si>
  <si>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</si>
  <si>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</si>
  <si>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</si>
  <si>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</si>
  <si>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</si>
  <si>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</si>
  <si>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</si>
  <si>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</si>
  <si>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</si>
  <si>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</si>
  <si>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</si>
  <si>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</si>
  <si>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</si>
  <si>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</si>
  <si>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</si>
  <si>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</si>
  <si>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</si>
  <si>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</si>
  <si>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</si>
  <si>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</si>
  <si>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</si>
  <si>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</si>
  <si>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</si>
  <si>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</si>
  <si>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</si>
  <si>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</si>
  <si>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</si>
  <si>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</si>
  <si>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</si>
  <si>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</si>
  <si>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</si>
  <si>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</si>
  <si>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</si>
  <si>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</si>
  <si>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</si>
  <si>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</si>
  <si>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</si>
  <si>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</si>
  <si>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</si>
  <si>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</si>
  <si>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</si>
  <si>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</si>
  <si>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</si>
  <si>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</si>
  <si>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</si>
  <si>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</si>
  <si>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</si>
  <si>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</si>
  <si>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</si>
  <si>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</si>
  <si>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</si>
  <si>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</si>
  <si>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</si>
  <si>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</si>
  <si>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</si>
  <si>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</si>
  <si>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</si>
  <si>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</si>
  <si>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</si>
  <si>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</si>
  <si>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</si>
  <si>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</si>
  <si>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</si>
  <si>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</si>
  <si>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</si>
  <si>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</si>
  <si>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</si>
  <si>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</si>
  <si>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</si>
  <si>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</si>
  <si>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</si>
  <si>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</si>
  <si>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</si>
  <si>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</si>
  <si>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</si>
  <si>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</si>
  <si>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</si>
  <si>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</si>
  <si>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</si>
  <si>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</si>
  <si>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</si>
  <si>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</si>
  <si>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</si>
  <si>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</si>
  <si>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</si>
  <si>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</si>
  <si>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</si>
  <si>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</si>
  <si>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</si>
  <si>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</si>
  <si>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</si>
  <si>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</si>
  <si>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</si>
  <si>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</si>
  <si>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</si>
  <si>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</si>
  <si>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</si>
  <si>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</si>
  <si>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</si>
  <si>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</si>
  <si>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</si>
  <si>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</si>
  <si>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</si>
  <si>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</si>
  <si>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</si>
  <si>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</si>
  <si>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</si>
  <si>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</si>
  <si>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</si>
  <si>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</si>
  <si>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</si>
  <si>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</si>
  <si>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</si>
  <si>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</si>
  <si>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</si>
  <si>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</si>
  <si>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</si>
  <si>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</si>
  <si>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</si>
  <si>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</si>
  <si>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</si>
  <si>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</si>
  <si>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</si>
  <si>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</si>
  <si>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</si>
  <si>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</si>
  <si>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</si>
  <si>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</si>
  <si>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</si>
  <si>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</si>
  <si>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</si>
  <si>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</si>
  <si>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</si>
  <si>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</si>
  <si>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</si>
  <si>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</si>
  <si>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</si>
  <si>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</si>
  <si>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</si>
  <si>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</si>
  <si>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</si>
  <si>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</si>
  <si>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</si>
  <si>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</si>
  <si>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</si>
  <si>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</si>
  <si>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</si>
  <si>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</si>
  <si>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</si>
  <si>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</si>
  <si>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</si>
  <si>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</si>
  <si>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</si>
  <si>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</si>
  <si>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</si>
  <si>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</si>
  <si>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</si>
  <si>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</si>
  <si>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</si>
  <si>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</si>
  <si>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</si>
  <si>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</si>
  <si>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</si>
  <si>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</si>
  <si>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</si>
  <si>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</si>
  <si>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</si>
  <si>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</si>
  <si>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</si>
  <si>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</si>
  <si>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</si>
  <si>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</si>
  <si>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</si>
  <si>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</si>
  <si>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</si>
  <si>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</si>
  <si>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</si>
  <si>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</si>
  <si>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</si>
  <si>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</si>
  <si>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</si>
  <si>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</si>
  <si>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</si>
  <si>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</si>
  <si>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</si>
  <si>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</si>
  <si>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</si>
  <si>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</si>
  <si>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</si>
  <si>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</si>
  <si>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</si>
  <si>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</si>
  <si>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</si>
  <si>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</si>
  <si>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</si>
  <si>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</si>
  <si>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</si>
  <si>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</si>
  <si>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</si>
  <si>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</si>
  <si>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</si>
  <si>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</si>
  <si>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</si>
  <si>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</si>
  <si>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</si>
  <si>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</si>
  <si>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</si>
  <si>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</si>
  <si>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</si>
  <si>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</si>
  <si>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</si>
  <si>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</si>
  <si>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</si>
  <si>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</si>
  <si>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</si>
  <si>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</si>
  <si>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</si>
  <si>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</si>
  <si>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</si>
  <si>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</si>
  <si>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</si>
  <si>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</si>
  <si>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</si>
  <si>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</si>
  <si>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</si>
  <si>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</si>
  <si>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</si>
  <si>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</si>
  <si>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</si>
  <si>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</si>
  <si>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</si>
  <si>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</si>
  <si>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</si>
  <si>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</si>
  <si>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</si>
  <si>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</si>
  <si>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</si>
  <si>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</si>
  <si>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</si>
  <si>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</si>
  <si>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</si>
  <si>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</si>
  <si>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</si>
  <si>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</si>
  <si>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</si>
  <si>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</si>
  <si>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</si>
  <si>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</si>
  <si>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</si>
  <si>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</si>
  <si>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</si>
  <si>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</si>
  <si>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</si>
  <si>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</si>
  <si>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</si>
  <si>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</si>
  <si>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</si>
  <si>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</si>
  <si>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</si>
  <si>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</si>
  <si>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</si>
  <si>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</si>
  <si>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</si>
  <si>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</si>
  <si>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</si>
  <si>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</si>
  <si>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</si>
  <si>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</si>
  <si>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</si>
  <si>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</si>
  <si>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</si>
  <si>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</si>
  <si>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</si>
  <si>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</si>
  <si>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</si>
  <si>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</si>
  <si>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</si>
  <si>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</si>
  <si>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</si>
  <si>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</si>
  <si>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</si>
  <si>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</si>
  <si>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</si>
  <si>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</si>
  <si>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</si>
  <si>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</si>
  <si>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</si>
  <si>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</si>
  <si>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</si>
  <si>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</si>
  <si>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</si>
  <si>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</si>
  <si>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</si>
  <si>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</si>
  <si>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</si>
  <si>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</si>
  <si>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</si>
  <si>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</si>
  <si>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</si>
  <si>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</si>
  <si>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</si>
  <si>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</si>
  <si>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</si>
  <si>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</si>
  <si>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</si>
  <si>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</si>
  <si>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</si>
  <si>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</si>
  <si>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</si>
  <si>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</si>
  <si>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</si>
  <si>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</si>
  <si>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</si>
  <si>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</si>
  <si>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</si>
  <si>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</si>
  <si>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</si>
  <si>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</si>
  <si>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</si>
  <si>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</si>
  <si>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</si>
  <si>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</si>
  <si>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</si>
  <si>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</si>
  <si>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</si>
  <si>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</si>
  <si>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</si>
  <si>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</si>
  <si>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</si>
  <si>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</si>
  <si>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</si>
  <si>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</si>
  <si>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</si>
  <si>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</si>
  <si>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</si>
  <si>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</si>
  <si>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</si>
  <si>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</si>
  <si>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</si>
  <si>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</si>
  <si>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</si>
  <si>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</si>
  <si>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</si>
  <si>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</si>
  <si>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</si>
  <si>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</si>
  <si>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</si>
  <si>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</si>
  <si>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</si>
  <si>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</si>
  <si>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</si>
  <si>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</si>
  <si>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</si>
  <si>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</si>
  <si>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</si>
  <si>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</si>
  <si>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</si>
  <si>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</si>
  <si>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</si>
  <si>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</si>
  <si>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</si>
  <si>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</si>
  <si>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</si>
  <si>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</si>
  <si>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</si>
  <si>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</si>
  <si>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</si>
  <si>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</si>
  <si>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</si>
  <si>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</si>
  <si>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</si>
  <si>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</si>
  <si>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</si>
  <si>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</si>
  <si>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</si>
  <si>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</si>
  <si>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</si>
  <si>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</si>
  <si>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</si>
  <si>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</si>
  <si>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</si>
  <si>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</si>
  <si>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</si>
  <si>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</si>
  <si>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</si>
  <si>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</si>
  <si>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</si>
  <si>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</si>
  <si>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</si>
  <si>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</si>
  <si>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</si>
  <si>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</si>
  <si>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</si>
  <si>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</si>
  <si>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</si>
  <si>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</si>
  <si>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</si>
  <si>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</si>
  <si>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</si>
  <si>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</si>
  <si>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</si>
  <si>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</si>
  <si>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</si>
  <si>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</si>
  <si>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</si>
  <si>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</si>
  <si>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</si>
  <si>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</si>
  <si>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</si>
  <si>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</si>
  <si>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</si>
  <si>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</si>
  <si>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</si>
  <si>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</si>
  <si>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</si>
  <si>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</si>
  <si>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</si>
  <si>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</si>
  <si>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</si>
  <si>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</si>
  <si>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</si>
  <si>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</si>
  <si>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</si>
  <si>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</si>
  <si>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</si>
  <si>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</si>
  <si>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</si>
  <si>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</si>
  <si>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</si>
  <si>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</si>
  <si>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</si>
  <si>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</si>
  <si>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</si>
  <si>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</si>
  <si>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</si>
  <si>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</si>
  <si>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</si>
  <si>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</si>
  <si>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</si>
  <si>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</si>
  <si>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</si>
  <si>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</si>
  <si>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</si>
  <si>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</si>
  <si>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</si>
  <si>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</si>
  <si>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</si>
  <si>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</si>
  <si>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</si>
  <si>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</si>
  <si>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</si>
  <si>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</si>
  <si>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</si>
  <si>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</si>
  <si>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</si>
  <si>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</si>
  <si>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</si>
  <si>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</si>
  <si>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</si>
  <si>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</si>
  <si>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</si>
  <si>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</si>
  <si>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</si>
  <si>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</si>
  <si>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</si>
  <si>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</si>
  <si>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</si>
  <si>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</si>
  <si>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</si>
  <si>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</si>
  <si>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</si>
  <si>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</si>
  <si>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</si>
  <si>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</si>
  <si>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</si>
  <si>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</si>
  <si>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</si>
  <si>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</si>
  <si>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</si>
  <si>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</si>
  <si>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</si>
  <si>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</si>
  <si>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</si>
  <si>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</si>
  <si>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</si>
  <si>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</si>
  <si>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</si>
  <si>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</si>
  <si>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</si>
  <si>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</si>
  <si>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</si>
  <si>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</si>
  <si>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</si>
  <si>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</si>
  <si>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</si>
  <si>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</si>
  <si>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</si>
  <si>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</si>
  <si>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</si>
  <si>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</si>
  <si>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</si>
  <si>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</si>
  <si>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</si>
  <si>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</si>
  <si>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</si>
  <si>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</si>
  <si>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</si>
  <si>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</si>
  <si>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</si>
  <si>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</si>
  <si>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</si>
  <si>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</si>
  <si>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</si>
  <si>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</si>
  <si>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</si>
  <si>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</si>
  <si>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</si>
  <si>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</si>
  <si>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</si>
  <si>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</si>
  <si>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</si>
  <si>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</si>
  <si>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</si>
  <si>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</si>
  <si>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</si>
  <si>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</si>
  <si>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</si>
  <si>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</si>
  <si>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</si>
  <si>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</si>
  <si>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</si>
  <si>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</si>
  <si>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</si>
  <si>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</si>
  <si>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</si>
  <si>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</si>
  <si>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</si>
  <si>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</si>
  <si>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</si>
  <si>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</si>
  <si>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</si>
  <si>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</si>
  <si>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</si>
  <si>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</si>
  <si>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</si>
  <si>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</si>
  <si>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</si>
  <si>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</si>
  <si>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</si>
  <si>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</si>
  <si>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</si>
  <si>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</si>
  <si>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</si>
  <si>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</si>
  <si>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</si>
  <si>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</si>
  <si>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</si>
  <si>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</si>
  <si>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</si>
  <si>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</si>
  <si>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</si>
  <si>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</si>
  <si>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</si>
  <si>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</si>
  <si>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</si>
  <si>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</si>
  <si>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</si>
  <si>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</si>
  <si>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</si>
  <si>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</si>
  <si>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</si>
  <si>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</si>
  <si>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</si>
  <si>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</si>
  <si>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</si>
  <si>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</si>
  <si>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</si>
  <si>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</si>
  <si>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</si>
  <si>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</si>
  <si>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</si>
  <si>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</si>
  <si>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</si>
  <si>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</si>
  <si>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</si>
  <si>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</si>
  <si>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</si>
  <si>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</si>
  <si>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</si>
  <si>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</si>
  <si>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</si>
  <si>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</si>
  <si>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</si>
  <si>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</si>
  <si>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</si>
  <si>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</si>
  <si>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</si>
  <si>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</si>
  <si>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</si>
  <si>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</si>
  <si>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</si>
  <si>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</si>
  <si>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</si>
  <si>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</si>
  <si>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</si>
  <si>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</si>
  <si>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</si>
  <si>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</si>
  <si>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</si>
  <si>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</si>
  <si>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</si>
  <si>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</si>
  <si>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</si>
  <si>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</si>
  <si>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</si>
  <si>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</si>
  <si>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</si>
  <si>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</si>
  <si>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</si>
  <si>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</si>
  <si>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</si>
  <si>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</si>
  <si>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</si>
  <si>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</si>
  <si>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</si>
  <si>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</si>
  <si>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</si>
  <si>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</si>
  <si>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</si>
  <si>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</si>
  <si>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</si>
  <si>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</si>
  <si>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</si>
  <si>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</si>
  <si>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</si>
  <si>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</si>
  <si>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</si>
  <si>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</si>
  <si>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</si>
  <si>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</si>
  <si>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</si>
  <si>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</si>
  <si>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</si>
  <si>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</si>
  <si>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</si>
  <si>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</si>
  <si>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</si>
  <si>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</si>
  <si>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</si>
  <si>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</si>
  <si>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</si>
  <si>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</si>
  <si>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</si>
  <si>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</si>
  <si>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</si>
  <si>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</si>
  <si>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</si>
  <si>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</si>
  <si>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</si>
  <si>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</si>
  <si>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</si>
  <si>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</si>
  <si>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</si>
  <si>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</si>
  <si>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</si>
  <si>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</si>
  <si>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</si>
  <si>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</si>
  <si>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</si>
  <si>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</si>
  <si>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</si>
  <si>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</si>
  <si>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</si>
  <si>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</si>
  <si>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</si>
  <si>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</si>
  <si>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</si>
  <si>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</si>
  <si>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</si>
  <si>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</si>
  <si>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</si>
  <si>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</si>
  <si>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</si>
  <si>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</si>
  <si>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</si>
  <si>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</si>
  <si>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</si>
  <si>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</si>
  <si>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</si>
  <si>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</si>
  <si>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</si>
  <si>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</si>
  <si>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</si>
  <si>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</si>
  <si>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</si>
  <si>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</si>
  <si>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</si>
  <si>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</si>
  <si>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</si>
  <si>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</si>
  <si>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</si>
  <si>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</si>
  <si>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</si>
  <si>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</si>
  <si>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</si>
  <si>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</si>
  <si>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</si>
  <si>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</si>
  <si>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</si>
  <si>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</si>
  <si>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</si>
  <si>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</si>
  <si>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</si>
  <si>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</si>
  <si>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</si>
  <si>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</si>
  <si>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</si>
  <si>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</si>
  <si>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</si>
  <si>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</si>
  <si>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</si>
  <si>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</si>
  <si>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</si>
  <si>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</si>
  <si>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</si>
  <si>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</si>
  <si>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</si>
  <si>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</si>
  <si>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</si>
  <si>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</si>
  <si>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</si>
  <si>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</si>
  <si>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</si>
  <si>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</si>
  <si>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</si>
  <si>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</si>
  <si>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</si>
  <si>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</si>
  <si>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</si>
  <si>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</si>
  <si>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</si>
  <si>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</si>
  <si>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</si>
  <si>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</si>
  <si>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</si>
  <si>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</si>
  <si>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</si>
  <si>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</si>
  <si>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</si>
  <si>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</si>
  <si>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</si>
  <si>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</si>
  <si>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</si>
  <si>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</si>
  <si>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</si>
  <si>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</si>
  <si>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</si>
  <si>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</si>
  <si>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</si>
  <si>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</si>
  <si>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</si>
  <si>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</si>
  <si>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</si>
  <si>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</si>
  <si>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</si>
  <si>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</si>
  <si>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</si>
  <si>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</si>
  <si>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</si>
  <si>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</si>
  <si>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</si>
  <si>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</si>
  <si>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</si>
  <si>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</si>
  <si>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</si>
  <si>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</si>
  <si>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</si>
  <si>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</si>
  <si>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</si>
  <si>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</si>
  <si>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</si>
  <si>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</si>
  <si>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</si>
  <si>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</si>
  <si>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</si>
  <si>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</si>
  <si>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</si>
  <si>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</si>
  <si>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</si>
  <si>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</si>
  <si>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</si>
  <si>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</si>
  <si>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</si>
  <si>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</si>
  <si>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</si>
  <si>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</si>
  <si>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</si>
  <si>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</si>
  <si>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</si>
  <si>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</si>
  <si>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</si>
  <si>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</si>
  <si>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</si>
  <si>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</si>
  <si>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</si>
  <si>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</si>
  <si>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</si>
  <si>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</si>
  <si>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</si>
  <si>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</si>
  <si>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</si>
  <si>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</si>
  <si>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</si>
  <si>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</si>
  <si>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</si>
  <si>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</si>
  <si>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</si>
  <si>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</si>
  <si>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</si>
  <si>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</si>
  <si>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</si>
  <si>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</si>
  <si>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</si>
  <si>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</si>
  <si>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</si>
  <si>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</si>
  <si>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</si>
  <si>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</si>
  <si>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</si>
  <si>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</si>
  <si>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</si>
  <si>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</si>
  <si>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</si>
  <si>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</si>
  <si>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</si>
  <si>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</si>
  <si>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</si>
  <si>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</si>
  <si>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</si>
  <si>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</si>
  <si>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</si>
  <si>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</si>
  <si>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</si>
  <si>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</si>
  <si>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</si>
  <si>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</si>
  <si>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</si>
  <si>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</si>
  <si>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</si>
  <si>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</si>
  <si>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</si>
  <si>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</si>
  <si>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</si>
  <si>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</si>
  <si>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</si>
  <si>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</si>
  <si>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</si>
  <si>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</si>
  <si>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</si>
  <si>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</si>
  <si>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</si>
  <si>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</si>
  <si>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</si>
  <si>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</si>
  <si>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</si>
  <si>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</si>
  <si>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</si>
  <si>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</si>
  <si>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</si>
  <si>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</si>
  <si>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</si>
  <si>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</si>
  <si>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</si>
  <si>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</si>
  <si>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</si>
  <si>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</si>
  <si>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</si>
  <si>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</si>
  <si>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</si>
  <si>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</si>
  <si>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</si>
  <si>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</si>
  <si>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</si>
  <si>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</si>
  <si>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</si>
  <si>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</si>
  <si>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</si>
  <si>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</si>
  <si>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</si>
  <si>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</si>
  <si>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</si>
  <si>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</si>
  <si>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</si>
  <si>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</si>
  <si>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</si>
  <si>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</si>
  <si>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</si>
  <si>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</si>
  <si>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</si>
  <si>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</si>
  <si>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</si>
  <si>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</si>
  <si>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</si>
  <si>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</si>
  <si>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</si>
  <si>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</si>
  <si>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</si>
  <si>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</si>
  <si>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</si>
  <si>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</si>
  <si>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</si>
  <si>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</si>
  <si>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</si>
  <si>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</si>
  <si>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</si>
  <si>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</si>
  <si>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</si>
  <si>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</si>
  <si>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</si>
  <si>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</si>
  <si>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</si>
  <si>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</si>
  <si>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</si>
  <si>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</si>
  <si>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</si>
  <si>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</si>
  <si>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</si>
  <si>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</si>
  <si>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</si>
  <si>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</si>
  <si>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</si>
  <si>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</si>
  <si>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</si>
  <si>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</si>
  <si>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</si>
  <si>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</si>
  <si>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</si>
  <si>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</si>
  <si>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</si>
  <si>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</si>
  <si>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</si>
  <si>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</si>
  <si>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</si>
  <si>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</si>
  <si>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</si>
  <si>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</si>
  <si>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</si>
  <si>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</si>
  <si>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</si>
  <si>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</si>
  <si>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</si>
  <si>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</si>
  <si>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</si>
  <si>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</si>
  <si>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</si>
  <si>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</si>
  <si>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</si>
  <si>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</si>
  <si>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</si>
  <si>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</si>
  <si>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</si>
  <si>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</si>
  <si>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</si>
  <si>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</si>
  <si>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</si>
  <si>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</si>
  <si>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</si>
  <si>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</si>
  <si>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</si>
  <si>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</si>
  <si>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</si>
  <si>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</si>
  <si>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</si>
  <si>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</si>
  <si>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</si>
  <si>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</si>
  <si>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</si>
  <si>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</si>
  <si>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</si>
  <si>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</si>
  <si>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</si>
  <si>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</si>
  <si>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</si>
  <si>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</si>
  <si>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</si>
  <si>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</si>
  <si>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</si>
  <si>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</si>
  <si>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</si>
  <si>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</si>
  <si>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</si>
  <si>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</si>
  <si>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</si>
  <si>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</si>
  <si>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</si>
  <si>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</si>
  <si>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</si>
  <si>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</si>
  <si>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</si>
  <si>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</si>
  <si>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</si>
  <si>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</si>
  <si>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</si>
  <si>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</si>
  <si>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</si>
  <si>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</si>
  <si>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</si>
  <si>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</si>
  <si>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</si>
  <si>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</si>
  <si>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</si>
  <si>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</si>
  <si>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</si>
  <si>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</si>
  <si>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</si>
  <si>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</si>
  <si>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</si>
  <si>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</si>
  <si>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</si>
  <si>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</si>
  <si>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</si>
  <si>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</si>
  <si>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</si>
  <si>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</si>
  <si>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</si>
  <si>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</si>
  <si>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</si>
  <si>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</si>
  <si>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</si>
  <si>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</si>
  <si>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</si>
  <si>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</si>
  <si>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</si>
  <si>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</si>
  <si>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</si>
  <si>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</si>
  <si>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</si>
  <si>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</si>
  <si>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</si>
  <si>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</si>
  <si>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</si>
  <si>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</si>
  <si>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</si>
  <si>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</si>
  <si>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</si>
  <si>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</si>
  <si>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</si>
  <si>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</si>
  <si>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</si>
  <si>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</si>
  <si>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</si>
  <si>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</si>
  <si>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</si>
  <si>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</si>
  <si>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</si>
  <si>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</si>
  <si>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</si>
  <si>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</si>
  <si>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</si>
  <si>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</si>
  <si>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</si>
  <si>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</si>
  <si>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</si>
  <si>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</si>
  <si>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</si>
  <si>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</si>
  <si>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</si>
  <si>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</si>
  <si>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</si>
  <si>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</si>
  <si>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</si>
  <si>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</si>
  <si>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</si>
  <si>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</si>
  <si>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</si>
  <si>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</si>
  <si>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</si>
  <si>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</si>
  <si>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</si>
  <si>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</si>
  <si>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</si>
  <si>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</si>
  <si>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</si>
  <si>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</si>
  <si>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</si>
  <si>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</si>
  <si>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</si>
  <si>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</si>
  <si>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</si>
  <si>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</si>
  <si>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</si>
  <si>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</si>
  <si>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</si>
  <si>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</si>
  <si>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</si>
  <si>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</si>
  <si>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</si>
  <si>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</si>
  <si>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</si>
  <si>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</si>
  <si>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</si>
  <si>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</si>
  <si>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</si>
  <si>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</si>
  <si>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</si>
  <si>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</si>
  <si>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</si>
  <si>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</si>
  <si>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</si>
  <si>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</si>
  <si>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</si>
  <si>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</si>
  <si>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</si>
  <si>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</si>
  <si>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</si>
  <si>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</si>
  <si>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</si>
  <si>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</si>
  <si>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</si>
  <si>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</si>
  <si>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</si>
  <si>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</si>
  <si>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</si>
  <si>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</si>
  <si>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</si>
  <si>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</si>
  <si>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</si>
  <si>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</si>
  <si>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</si>
  <si>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</si>
  <si>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</si>
  <si>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</si>
  <si>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</si>
  <si>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</si>
  <si>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</si>
  <si>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</si>
  <si>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</si>
  <si>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</si>
  <si>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</si>
  <si>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</si>
  <si>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</si>
  <si>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</si>
  <si>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</si>
  <si>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</si>
  <si>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</si>
  <si>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</si>
  <si>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</si>
  <si>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</si>
  <si>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</si>
  <si>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</si>
  <si>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</si>
  <si>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</si>
  <si>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</si>
  <si>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</si>
  <si>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</si>
  <si>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</si>
  <si>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</si>
  <si>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</si>
  <si>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</si>
  <si>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</si>
  <si>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</si>
  <si>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</si>
  <si>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</si>
  <si>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</si>
  <si>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</si>
  <si>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</si>
  <si>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</si>
  <si>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</si>
  <si>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</si>
  <si>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</si>
  <si>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</si>
  <si>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</si>
  <si>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</si>
  <si>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</si>
  <si>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</si>
  <si>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</si>
  <si>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</si>
  <si>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</si>
  <si>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</si>
  <si>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</si>
  <si>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</si>
  <si>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</si>
  <si>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</si>
  <si>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</si>
  <si>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</si>
  <si>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</si>
  <si>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</si>
  <si>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</si>
  <si>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</si>
  <si>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</si>
  <si>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</si>
  <si>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</si>
  <si>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</si>
  <si>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</si>
  <si>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</si>
  <si>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</si>
  <si>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</si>
  <si>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</si>
  <si>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</si>
  <si>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</si>
  <si>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</si>
  <si>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</si>
  <si>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</si>
  <si>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</si>
  <si>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</si>
  <si>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</si>
  <si>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</si>
  <si>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</si>
  <si>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</si>
  <si>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</si>
  <si>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</si>
  <si>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</si>
  <si>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</si>
  <si>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</si>
  <si>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</si>
  <si>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</si>
  <si>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</si>
  <si>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</si>
  <si>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</si>
  <si>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</si>
  <si>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</si>
  <si>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</si>
  <si>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</si>
  <si>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</si>
  <si>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</si>
  <si>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</si>
  <si>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</si>
  <si>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</si>
  <si>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</si>
  <si>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</si>
  <si>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</si>
  <si>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</si>
  <si>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</si>
  <si>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</si>
  <si>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</si>
  <si>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</si>
  <si>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</si>
  <si>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</si>
  <si>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</si>
  <si>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</si>
  <si>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</si>
  <si>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</si>
  <si>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</si>
  <si>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</si>
  <si>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</si>
  <si>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</si>
  <si>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</si>
  <si>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</si>
  <si>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</si>
  <si>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</si>
  <si>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</si>
  <si>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</si>
  <si>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</si>
  <si>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</si>
  <si>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</si>
  <si>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</si>
  <si>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</si>
  <si>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</si>
  <si>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</si>
  <si>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</si>
  <si>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</si>
  <si>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</si>
  <si>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</si>
  <si>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</si>
  <si>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</si>
  <si>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</si>
  <si>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</si>
  <si>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</si>
  <si>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</si>
  <si>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</si>
  <si>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</si>
  <si>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</si>
  <si>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</si>
  <si>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</si>
  <si>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</si>
  <si>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</si>
  <si>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</si>
  <si>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</si>
  <si>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</si>
  <si>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</si>
  <si>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</si>
  <si>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</si>
  <si>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</si>
  <si>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</si>
  <si>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</si>
  <si>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</si>
  <si>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</si>
  <si>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</si>
  <si>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</si>
  <si>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</si>
  <si>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</si>
  <si>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</si>
  <si>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</si>
  <si>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</si>
  <si>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</si>
  <si>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</si>
  <si>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</si>
  <si>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</si>
  <si>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</si>
  <si>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</si>
  <si>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</si>
  <si>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</si>
  <si>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</si>
  <si>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</si>
  <si>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</si>
  <si>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</si>
  <si>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</si>
  <si>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</si>
  <si>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</si>
  <si>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</si>
  <si>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</si>
  <si>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</si>
  <si>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</si>
  <si>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</si>
  <si>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</si>
  <si>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</si>
  <si>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</si>
  <si>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</si>
  <si>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</si>
  <si>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</si>
  <si>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</si>
  <si>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</si>
  <si>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</si>
  <si>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</si>
  <si>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</si>
  <si>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</si>
  <si>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</si>
  <si>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</si>
  <si>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</si>
  <si>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</si>
  <si>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</si>
  <si>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</si>
  <si>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</si>
  <si>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</si>
  <si>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</si>
  <si>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</si>
  <si>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</si>
  <si>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</si>
  <si>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</si>
  <si>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</si>
  <si>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</si>
  <si>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</si>
  <si>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</si>
  <si>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</si>
  <si>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</si>
  <si>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</si>
  <si>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</si>
  <si>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</si>
  <si>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</si>
  <si>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</si>
  <si>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</si>
  <si>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</si>
  <si>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</si>
  <si>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</si>
  <si>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</si>
  <si>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</si>
  <si>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</si>
  <si>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</si>
  <si>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</si>
  <si>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</si>
  <si>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</si>
  <si>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</si>
  <si>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</si>
  <si>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</si>
  <si>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</si>
  <si>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</si>
  <si>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</si>
  <si>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</si>
  <si>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</si>
  <si>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</si>
  <si>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</si>
  <si>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</si>
  <si>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</si>
  <si>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</si>
  <si>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</si>
  <si>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</si>
  <si>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</si>
  <si>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</si>
  <si>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</si>
  <si>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</si>
  <si>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</si>
  <si>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</si>
  <si>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</si>
  <si>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</si>
  <si>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</si>
  <si>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</si>
  <si>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</si>
  <si>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</si>
  <si>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</si>
  <si>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</si>
  <si>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</si>
  <si>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</si>
  <si>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</si>
  <si>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</si>
  <si>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</si>
  <si>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</si>
  <si>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</si>
  <si>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</si>
  <si>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</si>
  <si>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</si>
  <si>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</si>
  <si>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</si>
  <si>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</si>
  <si>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</si>
  <si>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</si>
  <si>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</si>
  <si>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</si>
  <si>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</si>
  <si>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</si>
  <si>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</si>
  <si>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</si>
  <si>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</si>
  <si>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</si>
  <si>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</si>
  <si>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</si>
  <si>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</si>
  <si>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</si>
  <si>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</si>
  <si>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</si>
  <si>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</si>
  <si>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</si>
  <si>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</si>
  <si>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</si>
  <si>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</si>
  <si>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</si>
  <si>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</si>
  <si>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</si>
  <si>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</si>
  <si>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</si>
  <si>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</si>
  <si>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</si>
  <si>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</si>
  <si>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</si>
  <si>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</si>
  <si>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</si>
  <si>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</si>
  <si>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</si>
  <si>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</si>
  <si>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</si>
  <si>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</si>
  <si>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</si>
  <si>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</si>
  <si>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</si>
  <si>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</si>
  <si>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</si>
  <si>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</si>
  <si>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</si>
  <si>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</si>
  <si>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</si>
  <si>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</si>
  <si>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</si>
  <si>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</si>
  <si>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</si>
  <si>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</si>
  <si>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</si>
  <si>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</si>
  <si>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</si>
  <si>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</si>
  <si>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</si>
  <si>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</si>
  <si>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</si>
  <si>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</si>
  <si>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</si>
  <si>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</si>
  <si>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</si>
  <si>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</si>
  <si>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</si>
  <si>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</si>
  <si>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</si>
  <si>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</si>
  <si>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</si>
  <si>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</si>
  <si>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</si>
  <si>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</si>
  <si>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</si>
  <si>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</si>
  <si>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</si>
  <si>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</si>
  <si>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</si>
  <si>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</si>
  <si>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</si>
  <si>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</si>
  <si>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</si>
  <si>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</si>
  <si>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</si>
  <si>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</si>
  <si>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</si>
  <si>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</si>
  <si>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</si>
  <si>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</si>
  <si>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</si>
  <si>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</si>
  <si>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</si>
  <si>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</si>
  <si>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</si>
  <si>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</si>
  <si>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</si>
  <si>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</si>
  <si>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</si>
  <si>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</si>
  <si>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</si>
  <si>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</si>
  <si>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</si>
  <si>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</si>
  <si>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</si>
  <si>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</si>
  <si>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</si>
  <si>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</si>
  <si>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</si>
  <si>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</si>
  <si>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</si>
  <si>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</si>
  <si>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</si>
  <si>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</si>
  <si>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</si>
  <si>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</si>
  <si>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</si>
  <si>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</si>
  <si>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</si>
  <si>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</si>
  <si>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</si>
  <si>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</si>
  <si>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</si>
  <si>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</si>
  <si>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</si>
  <si>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</si>
  <si>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</si>
  <si>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</si>
  <si>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</si>
  <si>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</si>
  <si>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</si>
  <si>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</si>
  <si>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</si>
  <si>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</si>
  <si>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</si>
  <si>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</si>
  <si>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</si>
  <si>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</si>
  <si>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</si>
  <si>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</si>
  <si>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</si>
  <si>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</si>
  <si>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</si>
  <si>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</si>
  <si>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</si>
  <si>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</si>
  <si>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</si>
  <si>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</si>
  <si>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</si>
  <si>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</si>
  <si>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</si>
  <si>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</si>
  <si>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</si>
  <si>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</si>
  <si>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</si>
  <si>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</si>
  <si>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</si>
  <si>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</si>
  <si>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</si>
  <si>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</si>
  <si>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</si>
  <si>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</si>
  <si>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</si>
  <si>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</si>
  <si>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</si>
  <si>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</si>
  <si>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</si>
  <si>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</si>
  <si>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</si>
  <si>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</si>
  <si>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</si>
  <si>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</si>
  <si>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</si>
  <si>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</si>
  <si>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</si>
  <si>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</si>
  <si>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</si>
  <si>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</si>
  <si>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</si>
  <si>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</si>
  <si>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</si>
  <si>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</si>
  <si>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</si>
  <si>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</si>
  <si>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</si>
  <si>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</si>
  <si>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</si>
  <si>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</si>
  <si>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</si>
  <si>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</si>
  <si>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</si>
  <si>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</si>
  <si>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</si>
  <si>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</si>
  <si>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</si>
  <si>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</si>
  <si>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</si>
  <si>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</si>
  <si>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</si>
  <si>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</si>
  <si>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</si>
  <si>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</si>
  <si>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</si>
  <si>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</si>
  <si>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</si>
  <si>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</si>
  <si>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</si>
  <si>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</si>
  <si>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</si>
  <si>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</si>
  <si>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</si>
  <si>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</si>
  <si>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</si>
  <si>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</si>
  <si>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</si>
  <si>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</si>
  <si>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</si>
  <si>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</si>
  <si>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</si>
  <si>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</si>
  <si>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</si>
  <si>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</si>
  <si>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</si>
  <si>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</si>
  <si>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</si>
  <si>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</si>
  <si>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</si>
  <si>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</si>
  <si>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</si>
  <si>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</si>
  <si>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</si>
  <si>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</si>
  <si>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</si>
  <si>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</si>
  <si>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</si>
  <si>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</si>
  <si>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</si>
  <si>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</si>
  <si>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</si>
  <si>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</si>
  <si>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</si>
  <si>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</si>
  <si>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</si>
  <si>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</si>
  <si>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</si>
  <si>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</si>
  <si>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</si>
  <si>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</si>
  <si>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</si>
  <si>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</si>
  <si>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</si>
  <si>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</si>
  <si>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</si>
  <si>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</si>
  <si>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</si>
  <si>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</si>
  <si>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</si>
  <si>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</si>
  <si>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</si>
  <si>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</si>
  <si>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</si>
  <si>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</si>
  <si>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</si>
  <si>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</si>
  <si>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</si>
  <si>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</si>
  <si>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</si>
  <si>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</si>
  <si>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</si>
  <si>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</si>
  <si>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</si>
  <si>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</si>
  <si>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</si>
  <si>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</si>
  <si>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</si>
  <si>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</si>
  <si>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</si>
  <si>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</si>
  <si>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</si>
  <si>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</si>
  <si>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</si>
  <si>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</si>
  <si>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</si>
  <si>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</si>
  <si>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</si>
  <si>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</si>
  <si>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</si>
  <si>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</si>
  <si>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</si>
  <si>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</si>
  <si>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</si>
  <si>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</si>
  <si>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</si>
  <si>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</si>
  <si>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</si>
  <si>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</si>
  <si>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</si>
  <si>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</si>
  <si>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</si>
  <si>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</si>
  <si>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</si>
  <si>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</si>
  <si>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</si>
  <si>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</si>
  <si>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</si>
  <si>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</si>
  <si>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</si>
  <si>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</si>
  <si>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</si>
  <si>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</si>
  <si>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</si>
  <si>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</si>
  <si>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</si>
  <si>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</si>
  <si>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</si>
  <si>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</si>
  <si>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</si>
  <si>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</si>
  <si>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</si>
  <si>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</si>
  <si>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</si>
  <si>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</si>
  <si>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</si>
  <si>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</si>
  <si>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</si>
  <si>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</si>
  <si>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</si>
  <si>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</si>
  <si>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</si>
  <si>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</si>
  <si>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</si>
  <si>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</si>
  <si>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</si>
  <si>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</si>
  <si>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</si>
  <si>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</si>
  <si>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</si>
  <si>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</si>
  <si>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</si>
  <si>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</si>
  <si>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</si>
  <si>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</si>
  <si>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</si>
  <si>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</si>
  <si>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</si>
  <si>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</si>
  <si>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</si>
  <si>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</si>
  <si>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</si>
  <si>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</si>
  <si>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</si>
  <si>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</si>
  <si>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</si>
  <si>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</si>
  <si>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</si>
  <si>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</si>
  <si>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</si>
  <si>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</si>
  <si>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</si>
  <si>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</si>
  <si>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</si>
  <si>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</si>
  <si>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</si>
  <si>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</si>
  <si>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</si>
  <si>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</si>
  <si>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</si>
  <si>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</si>
  <si>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</si>
  <si>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</si>
  <si>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</si>
  <si>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</si>
  <si>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</si>
  <si>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</si>
  <si>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</si>
  <si>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</si>
  <si>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</si>
  <si>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</si>
  <si>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</si>
  <si>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</si>
  <si>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</si>
  <si>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</si>
  <si>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</si>
  <si>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</si>
  <si>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</si>
  <si>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</si>
  <si>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</si>
  <si>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</si>
  <si>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</si>
  <si>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</si>
  <si>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</si>
  <si>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</si>
  <si>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</si>
  <si>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</si>
  <si>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</si>
  <si>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</si>
  <si>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</si>
  <si>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</si>
  <si>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</si>
  <si>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</si>
  <si>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</si>
  <si>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</si>
  <si>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</si>
  <si>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</si>
  <si>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</si>
  <si>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</si>
  <si>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</si>
  <si>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</si>
  <si>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</si>
  <si>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</si>
  <si>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</si>
  <si>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</si>
  <si>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</si>
  <si>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</si>
  <si>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</si>
  <si>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</si>
  <si>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</si>
  <si>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</si>
  <si>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</si>
  <si>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</si>
  <si>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</si>
  <si>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</si>
  <si>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</si>
  <si>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</si>
  <si>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</si>
  <si>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</si>
  <si>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</si>
  <si>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</si>
  <si>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</si>
  <si>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</si>
  <si>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</si>
  <si>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</si>
  <si>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</si>
  <si>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</si>
  <si>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</si>
  <si>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</si>
  <si>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</si>
  <si>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</si>
  <si>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</si>
  <si>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</si>
  <si>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</si>
  <si>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</si>
  <si>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</si>
  <si>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</si>
  <si>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</si>
  <si>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</si>
  <si>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</si>
  <si>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</si>
  <si>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</si>
  <si>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</si>
  <si>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</si>
  <si>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</si>
  <si>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</si>
  <si>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</si>
  <si>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</si>
  <si>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</si>
  <si>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</si>
  <si>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</si>
  <si>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</si>
  <si>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</si>
  <si>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</si>
  <si>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</si>
  <si>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</si>
  <si>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</si>
  <si>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</si>
  <si>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</si>
  <si>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</si>
  <si>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</si>
  <si>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</si>
  <si>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</si>
  <si>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</si>
  <si>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</si>
  <si>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</si>
  <si>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</si>
  <si>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</si>
  <si>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</si>
  <si>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</si>
  <si>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</si>
  <si>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</si>
  <si>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</si>
  <si>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</si>
  <si>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</si>
  <si>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</si>
  <si>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</si>
  <si>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</si>
  <si>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</si>
  <si>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</si>
  <si>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</si>
  <si>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</si>
  <si>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</si>
  <si>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</si>
  <si>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</si>
  <si>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</si>
  <si>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</si>
  <si>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</si>
  <si>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</si>
  <si>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</si>
  <si>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</si>
  <si>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</si>
  <si>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</si>
  <si>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</si>
  <si>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</si>
  <si>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</si>
  <si>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</si>
  <si>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</si>
  <si>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</si>
  <si>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</si>
  <si>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</si>
  <si>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</si>
  <si>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</si>
  <si>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</si>
  <si>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</si>
  <si>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</si>
  <si>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</si>
  <si>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</si>
  <si>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</si>
  <si>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</si>
  <si>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</si>
  <si>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</si>
  <si>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</si>
  <si>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</si>
  <si>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</si>
  <si>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</si>
  <si>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</si>
  <si>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</si>
  <si>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</si>
  <si>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</si>
  <si>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</si>
  <si>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</si>
  <si>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</si>
  <si>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</si>
  <si>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</si>
  <si>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</si>
  <si>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</si>
  <si>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</si>
  <si>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</si>
  <si>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</si>
  <si>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</si>
  <si>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</si>
  <si>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</si>
  <si>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</si>
  <si>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</si>
  <si>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</si>
  <si>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</si>
  <si>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</si>
  <si>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</si>
  <si>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</si>
  <si>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</si>
  <si>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</si>
  <si>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</si>
  <si>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</si>
  <si>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</si>
  <si>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</si>
  <si>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</si>
  <si>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</si>
  <si>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</si>
  <si>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</si>
  <si>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</si>
  <si>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</si>
  <si>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</si>
  <si>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</si>
  <si>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</si>
  <si>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</si>
  <si>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</si>
  <si>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</si>
  <si>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</si>
  <si>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</si>
  <si>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</si>
  <si>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</si>
  <si>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</si>
  <si>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</si>
  <si>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</si>
  <si>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</si>
  <si>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</si>
  <si>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</si>
  <si>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</si>
  <si>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</si>
  <si>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</si>
  <si>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</si>
  <si>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</si>
  <si>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</si>
  <si>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</si>
  <si>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</si>
  <si>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</si>
  <si>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</si>
  <si>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</si>
  <si>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</si>
  <si>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</si>
  <si>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</si>
  <si>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</si>
  <si>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</si>
  <si>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</si>
  <si>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</si>
  <si>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</si>
  <si>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</si>
  <si>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</si>
  <si>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</si>
  <si>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</si>
  <si>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</si>
  <si>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</si>
  <si>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</si>
  <si>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</si>
  <si>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</si>
  <si>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</si>
  <si>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</si>
  <si>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</si>
  <si>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</si>
  <si>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</si>
  <si>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</si>
  <si>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</si>
  <si>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</si>
  <si>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</si>
  <si>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</si>
  <si>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</si>
  <si>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</si>
  <si>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</si>
  <si>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</si>
  <si>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</si>
  <si>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</si>
  <si>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</si>
  <si>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</si>
  <si>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</si>
  <si>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</si>
  <si>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</si>
  <si>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</si>
  <si>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</si>
  <si>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</si>
  <si>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</si>
  <si>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</si>
  <si>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</si>
  <si>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</si>
  <si>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</si>
  <si>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</si>
  <si>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</si>
  <si>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</si>
  <si>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</si>
  <si>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</si>
  <si>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</si>
  <si>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</si>
  <si>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</si>
  <si>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</si>
  <si>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</si>
  <si>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</si>
  <si>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</si>
  <si>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</si>
  <si>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</si>
  <si>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</si>
  <si>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</si>
  <si>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</si>
  <si>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</si>
  <si>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</si>
  <si>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</si>
  <si>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</si>
  <si>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</si>
  <si>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</si>
  <si>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</si>
  <si>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</si>
  <si>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</si>
  <si>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</si>
  <si>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</si>
  <si>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</si>
  <si>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</si>
  <si>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</si>
  <si>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</si>
  <si>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</si>
  <si>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</si>
  <si>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</si>
  <si>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</si>
  <si>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</si>
  <si>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</si>
  <si>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</si>
  <si>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</si>
  <si>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</si>
  <si>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</si>
  <si>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</si>
  <si>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</si>
  <si>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</si>
  <si>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</si>
  <si>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</si>
  <si>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</si>
  <si>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</si>
  <si>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</si>
  <si>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</si>
  <si>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</si>
  <si>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</si>
  <si>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</si>
  <si>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</si>
  <si>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</si>
  <si>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</si>
  <si>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</si>
  <si>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</si>
  <si>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</si>
  <si>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</si>
  <si>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</si>
  <si>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</si>
  <si>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</si>
  <si>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</si>
  <si>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</si>
  <si>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</si>
  <si>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</si>
  <si>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</si>
  <si>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</si>
  <si>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</si>
  <si>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</si>
  <si>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</si>
  <si>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</si>
  <si>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</si>
  <si>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</si>
  <si>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</si>
  <si>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</si>
  <si>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</si>
  <si>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</si>
  <si>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</si>
  <si>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</si>
  <si>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</si>
  <si>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</si>
  <si>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</si>
  <si>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</si>
  <si>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</si>
  <si>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</si>
  <si>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</si>
  <si>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</si>
  <si>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</si>
  <si>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</si>
  <si>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</si>
  <si>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</si>
  <si>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</si>
  <si>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</si>
  <si>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</si>
  <si>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</si>
  <si>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</si>
  <si>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</si>
  <si>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</si>
  <si>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</si>
  <si>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</si>
  <si>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</si>
  <si>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</si>
  <si>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</si>
  <si>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</si>
  <si>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</si>
  <si>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</si>
  <si>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</si>
  <si>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</si>
  <si>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</si>
  <si>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</si>
  <si>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</si>
  <si>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</si>
  <si>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</si>
  <si>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</si>
  <si>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</si>
  <si>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</si>
  <si>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</si>
  <si>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</si>
  <si>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</si>
  <si>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</si>
  <si>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</si>
  <si>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</si>
  <si>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</si>
  <si>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</si>
  <si>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</si>
  <si>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</si>
  <si>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</si>
  <si>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</si>
  <si>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</si>
  <si>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</si>
  <si>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</si>
  <si>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</si>
  <si>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</si>
  <si>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</si>
  <si>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</si>
  <si>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</si>
  <si>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</si>
  <si>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</si>
  <si>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</si>
  <si>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</si>
  <si>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</si>
  <si>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</si>
  <si>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</si>
  <si>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</si>
  <si>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</si>
  <si>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</si>
  <si>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</si>
  <si>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</si>
  <si>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</si>
  <si>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</si>
  <si>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</si>
  <si>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</si>
  <si>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</si>
  <si>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</si>
  <si>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</si>
  <si>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</si>
  <si>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</si>
  <si>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</si>
  <si>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</si>
  <si>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</si>
  <si>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</si>
  <si>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</si>
  <si>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</si>
  <si>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</si>
  <si>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</si>
  <si>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</si>
  <si>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</si>
  <si>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</si>
  <si>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</si>
  <si>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</si>
  <si>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</si>
  <si>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</si>
  <si>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</si>
  <si>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</si>
  <si>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</si>
  <si>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</si>
  <si>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</si>
  <si>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</si>
  <si>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</si>
  <si>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</si>
  <si>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</si>
  <si>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</si>
  <si>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</si>
  <si>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</si>
  <si>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</si>
  <si>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</si>
  <si>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</si>
  <si>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</si>
  <si>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</si>
  <si>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</si>
  <si>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</si>
  <si>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</si>
  <si>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</si>
  <si>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</si>
  <si>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</si>
  <si>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</si>
  <si>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</si>
  <si>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</si>
  <si>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</si>
  <si>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</si>
  <si>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</si>
  <si>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</si>
  <si>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</si>
  <si>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</si>
  <si>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</si>
  <si>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</si>
  <si>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</si>
  <si>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</si>
  <si>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</si>
  <si>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</si>
  <si>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</si>
  <si>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</si>
  <si>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</si>
  <si>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</si>
  <si>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</si>
  <si>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</si>
  <si>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</si>
  <si>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</si>
  <si>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</si>
  <si>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</si>
  <si>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</si>
  <si>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</si>
  <si>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</si>
  <si>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</si>
  <si>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</si>
  <si>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</si>
  <si>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</si>
  <si>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</si>
  <si>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</si>
  <si>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</si>
  <si>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</si>
  <si>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</si>
  <si>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</si>
  <si>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</si>
  <si>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</si>
  <si>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</si>
  <si>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</si>
  <si>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</si>
  <si>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</si>
  <si>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</si>
  <si>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</si>
  <si>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</si>
  <si>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</si>
  <si>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</si>
  <si>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</si>
  <si>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</si>
  <si>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</si>
  <si>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</si>
  <si>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</si>
  <si>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</si>
  <si>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</si>
  <si>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</si>
  <si>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</si>
  <si>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</si>
  <si>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</si>
  <si>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</si>
  <si>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</si>
  <si>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</si>
  <si>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</si>
  <si>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</si>
  <si>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</si>
  <si>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</si>
  <si>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</si>
  <si>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</si>
  <si>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</si>
  <si>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</si>
  <si>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</si>
  <si>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</si>
  <si>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</si>
  <si>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</si>
  <si>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</si>
  <si>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</si>
  <si>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</si>
  <si>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</si>
  <si>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</si>
  <si>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</si>
  <si>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</si>
  <si>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</si>
  <si>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</si>
  <si>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</si>
  <si>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</si>
  <si>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</si>
  <si>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</si>
  <si>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</si>
  <si>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</si>
  <si>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</si>
  <si>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</si>
  <si>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</si>
  <si>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</si>
  <si>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</si>
  <si>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</si>
  <si>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</si>
  <si>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</si>
  <si>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</si>
  <si>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</si>
  <si>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</si>
  <si>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</si>
  <si>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</si>
  <si>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</si>
  <si>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</si>
  <si>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</si>
  <si>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</si>
  <si>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</si>
  <si>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</si>
  <si>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</si>
  <si>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</si>
  <si>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</si>
  <si>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</si>
  <si>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</si>
  <si>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</si>
  <si>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</si>
  <si>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</si>
  <si>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</si>
  <si>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</si>
  <si>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</si>
  <si>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</si>
  <si>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</si>
  <si>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</si>
  <si>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</si>
  <si>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</si>
  <si>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</si>
  <si>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</si>
  <si>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</si>
  <si>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</si>
  <si>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</si>
  <si>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</si>
  <si>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</si>
  <si>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</si>
  <si>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</si>
  <si>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</si>
  <si>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</si>
  <si>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</si>
  <si>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</si>
  <si>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</si>
  <si>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</si>
  <si>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</si>
  <si>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</si>
  <si>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</si>
  <si>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</si>
  <si>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</si>
  <si>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</si>
  <si>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</si>
  <si>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</si>
  <si>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</si>
  <si>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</si>
  <si>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</si>
  <si>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</si>
  <si>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</si>
  <si>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</si>
  <si>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</si>
  <si>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</si>
  <si>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</si>
  <si>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</si>
  <si>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</si>
  <si>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</si>
  <si>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</si>
  <si>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</si>
  <si>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</si>
  <si>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</si>
  <si>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</si>
  <si>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</si>
  <si>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</si>
  <si>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</si>
  <si>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</si>
  <si>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</si>
  <si>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</si>
  <si>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</si>
  <si>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</si>
  <si>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</si>
  <si>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</si>
  <si>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</si>
  <si>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</si>
  <si>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</si>
  <si>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</si>
  <si>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</si>
  <si>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</si>
  <si>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</si>
  <si>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</si>
  <si>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</si>
  <si>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</si>
  <si>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</si>
  <si>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</si>
  <si>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</si>
  <si>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</si>
  <si>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</si>
  <si>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</si>
  <si>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</si>
  <si>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</si>
  <si>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</si>
  <si>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</si>
  <si>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</si>
  <si>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</si>
  <si>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</si>
  <si>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</si>
  <si>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</si>
  <si>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</si>
  <si>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</si>
  <si>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</si>
  <si>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</si>
  <si>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</si>
  <si>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</si>
  <si>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</si>
  <si>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</si>
  <si>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</si>
  <si>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</si>
  <si>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</si>
  <si>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</si>
  <si>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</si>
  <si>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</si>
  <si>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</si>
  <si>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</si>
  <si>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</si>
  <si>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</si>
  <si>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</si>
  <si>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</si>
  <si>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</si>
  <si>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</si>
  <si>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</si>
  <si>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</si>
  <si>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</si>
  <si>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</si>
  <si>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</si>
  <si>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</si>
  <si>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</si>
  <si>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</si>
  <si>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</si>
  <si>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</si>
  <si>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</si>
  <si>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</si>
  <si>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</si>
  <si>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</si>
  <si>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</si>
  <si>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</si>
  <si>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</si>
  <si>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</si>
  <si>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</si>
  <si>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</si>
  <si>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</si>
  <si>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</si>
  <si>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</si>
  <si>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</si>
  <si>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</si>
  <si>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</si>
  <si>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</si>
  <si>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</si>
  <si>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</si>
  <si>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</si>
  <si>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</si>
  <si>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</si>
  <si>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</si>
  <si>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</si>
  <si>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</si>
  <si>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</si>
  <si>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</si>
  <si>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</si>
  <si>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</si>
  <si>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</si>
  <si>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</si>
  <si>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</si>
  <si>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</si>
  <si>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</si>
  <si>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</si>
  <si>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</si>
  <si>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</si>
  <si>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</si>
  <si>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</si>
  <si>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</si>
  <si>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</si>
  <si>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</si>
  <si>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</si>
  <si>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</si>
  <si>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</si>
  <si>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</si>
  <si>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</si>
  <si>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</si>
  <si>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</si>
  <si>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</si>
  <si>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</si>
  <si>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</si>
  <si>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</si>
  <si>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</si>
  <si>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</si>
  <si>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</si>
  <si>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</si>
  <si>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</si>
  <si>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</si>
  <si>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</si>
  <si>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</si>
  <si>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</si>
  <si>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</si>
  <si>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</si>
  <si>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</si>
  <si>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</si>
  <si>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</si>
  <si>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</si>
  <si>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</si>
  <si>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</si>
  <si>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</si>
  <si>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</si>
  <si>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</si>
  <si>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</si>
  <si>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</si>
  <si>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</si>
  <si>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</si>
  <si>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</si>
  <si>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</si>
  <si>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</si>
  <si>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</si>
  <si>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</si>
  <si>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</si>
  <si>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</si>
  <si>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</si>
  <si>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</si>
  <si>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</si>
  <si>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</si>
  <si>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</si>
  <si>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</si>
  <si>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</si>
  <si>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</si>
  <si>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</si>
  <si>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</si>
  <si>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</si>
  <si>
    <t>ZDRAVSTVENA ŠKOLA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</si>
</sst>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3230334.41</v>
      </c>
      <c r="D2" s="7">
        <f>'PR-RAS'!E6</f>
        <v>4187730.6899999995</v>
      </c>
      <c r="E2" s="7">
        <v>0</v>
      </c>
      <c r="F2" s="7">
        <v>0</v>
      </c>
      <c r="G2" s="8">
        <f t="shared" ref="G2:G274" si="0">(B2/1000)*(C2*1+D2*2)</f>
        <v>11605.79579</v>
      </c>
      <c r="H2" s="8">
        <f t="shared" ref="H2:H274" si="1">ABS(C2-ROUND(C2,0))+ABS(D2-ROUND(D2,0))</f>
        <v>0.72000000067055225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2943646.76</v>
      </c>
      <c r="D45" s="2">
        <f>'PR-RAS'!E49</f>
        <v>3382878.27</v>
      </c>
      <c r="E45" s="2">
        <v>0</v>
      </c>
      <c r="F45" s="2">
        <v>0</v>
      </c>
      <c r="G45" s="3">
        <f t="shared" si="0"/>
        <v>427213.7452</v>
      </c>
      <c r="H45" s="3">
        <f t="shared" si="1"/>
        <v>0.51000000024214387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2887996.01</v>
      </c>
      <c r="D64" s="2">
        <f>'PR-RAS'!E68</f>
        <v>3327428.83</v>
      </c>
      <c r="E64" s="2">
        <v>0</v>
      </c>
      <c r="F64" s="2">
        <v>0</v>
      </c>
      <c r="G64" s="3">
        <f t="shared" si="0"/>
        <v>601199.78121000004</v>
      </c>
      <c r="H64" s="3">
        <f t="shared" si="1"/>
        <v>0.17999999970197678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2886931.01</v>
      </c>
      <c r="D65" s="2">
        <f>'PR-RAS'!E69</f>
        <v>3200869.63</v>
      </c>
      <c r="E65" s="2">
        <v>0</v>
      </c>
      <c r="F65" s="2">
        <v>0</v>
      </c>
      <c r="G65" s="3">
        <f t="shared" si="0"/>
        <v>594474.89728000003</v>
      </c>
      <c r="H65" s="3">
        <f t="shared" si="1"/>
        <v>0.37999999988824129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1065</v>
      </c>
      <c r="D66" s="2">
        <f>'PR-RAS'!E70</f>
        <v>126559.2</v>
      </c>
      <c r="E66" s="2">
        <v>0</v>
      </c>
      <c r="F66" s="2">
        <v>0</v>
      </c>
      <c r="G66" s="3">
        <f t="shared" si="0"/>
        <v>16521.920999999998</v>
      </c>
      <c r="H66" s="3">
        <f t="shared" si="1"/>
        <v>0.19999999999708962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53672.800000000003</v>
      </c>
      <c r="D70" s="2">
        <f>'PR-RAS'!E74</f>
        <v>48639</v>
      </c>
      <c r="E70" s="2">
        <v>0</v>
      </c>
      <c r="F70" s="2">
        <v>0</v>
      </c>
      <c r="G70" s="3">
        <f t="shared" si="0"/>
        <v>10415.6052</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53672.800000000003</v>
      </c>
      <c r="D71" s="2">
        <f>'PR-RAS'!E75</f>
        <v>48639</v>
      </c>
      <c r="E71" s="2">
        <v>0</v>
      </c>
      <c r="F71" s="2">
        <v>0</v>
      </c>
      <c r="G71" s="3">
        <f t="shared" si="0"/>
        <v>10566.556</v>
      </c>
      <c r="H71" s="3">
        <f t="shared" si="1"/>
        <v>0.19999999999708962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1977.95</v>
      </c>
      <c r="D73" s="2">
        <f>'PR-RAS'!E77</f>
        <v>6810.44</v>
      </c>
      <c r="E73" s="2">
        <v>0</v>
      </c>
      <c r="F73" s="2">
        <v>0</v>
      </c>
      <c r="G73" s="3">
        <f t="shared" si="0"/>
        <v>1123.1157599999999</v>
      </c>
      <c r="H73" s="3">
        <f t="shared" si="1"/>
        <v>0.48999999999955435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296.7</v>
      </c>
      <c r="D74" s="2">
        <f>'PR-RAS'!E78</f>
        <v>1021.57</v>
      </c>
      <c r="E74" s="2">
        <v>0</v>
      </c>
      <c r="F74" s="2">
        <v>0</v>
      </c>
      <c r="G74" s="3">
        <f t="shared" si="0"/>
        <v>170.80832000000001</v>
      </c>
      <c r="H74" s="3">
        <f t="shared" si="1"/>
        <v>0.72999999999996135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1681.25</v>
      </c>
      <c r="D76" s="2">
        <f>'PR-RAS'!E80</f>
        <v>5788.87</v>
      </c>
      <c r="E76" s="2">
        <v>0</v>
      </c>
      <c r="F76" s="2">
        <v>0</v>
      </c>
      <c r="G76" s="3">
        <f t="shared" si="0"/>
        <v>994.42424999999992</v>
      </c>
      <c r="H76" s="3">
        <f t="shared" si="1"/>
        <v>0.38000000000010914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10.08</v>
      </c>
      <c r="D78" s="2">
        <f>'PR-RAS'!E82</f>
        <v>5.05</v>
      </c>
      <c r="E78" s="2">
        <v>0</v>
      </c>
      <c r="F78" s="2">
        <v>0</v>
      </c>
      <c r="G78" s="3">
        <f t="shared" si="0"/>
        <v>1.55386</v>
      </c>
      <c r="H78" s="3">
        <f t="shared" si="1"/>
        <v>0.12999999999999989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10.08</v>
      </c>
      <c r="D79" s="2">
        <f>'PR-RAS'!E83</f>
        <v>5.05</v>
      </c>
      <c r="E79" s="2">
        <v>0</v>
      </c>
      <c r="F79" s="2">
        <v>0</v>
      </c>
      <c r="G79" s="3">
        <f t="shared" si="0"/>
        <v>1.5740399999999999</v>
      </c>
      <c r="H79" s="3">
        <f t="shared" si="1"/>
        <v>0.12999999999999989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10.08</v>
      </c>
      <c r="D81" s="2">
        <f>'PR-RAS'!E85</f>
        <v>5.05</v>
      </c>
      <c r="E81" s="2">
        <v>0</v>
      </c>
      <c r="F81" s="2">
        <v>0</v>
      </c>
      <c r="G81" s="3">
        <f t="shared" si="0"/>
        <v>1.6144000000000001</v>
      </c>
      <c r="H81" s="3">
        <f t="shared" si="1"/>
        <v>0.12999999999999989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36234.199999999997</v>
      </c>
      <c r="D102" s="2">
        <f>'PR-RAS'!E106</f>
        <v>26885</v>
      </c>
      <c r="E102" s="2">
        <v>0</v>
      </c>
      <c r="F102" s="2">
        <v>0</v>
      </c>
      <c r="G102" s="3">
        <f t="shared" si="0"/>
        <v>9090.4241999999995</v>
      </c>
      <c r="H102" s="3">
        <f t="shared" si="1"/>
        <v>0.19999999999708962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36234.199999999997</v>
      </c>
      <c r="D108" s="2">
        <f>'PR-RAS'!E112</f>
        <v>26885</v>
      </c>
      <c r="E108" s="2">
        <v>0</v>
      </c>
      <c r="F108" s="2">
        <v>0</v>
      </c>
      <c r="G108" s="3">
        <f t="shared" si="0"/>
        <v>9630.4493999999995</v>
      </c>
      <c r="H108" s="3">
        <f t="shared" si="1"/>
        <v>0.19999999999708962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36234.199999999997</v>
      </c>
      <c r="D113" s="2">
        <f>'PR-RAS'!E117</f>
        <v>26885</v>
      </c>
      <c r="E113" s="2">
        <v>0</v>
      </c>
      <c r="F113" s="2">
        <v>0</v>
      </c>
      <c r="G113" s="3">
        <f t="shared" si="0"/>
        <v>10080.4704</v>
      </c>
      <c r="H113" s="3">
        <f t="shared" si="1"/>
        <v>0.19999999999708962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45248.1</v>
      </c>
      <c r="D121" s="2">
        <f>'PR-RAS'!E125</f>
        <v>44832.38</v>
      </c>
      <c r="E121" s="2">
        <v>0</v>
      </c>
      <c r="F121" s="2">
        <v>0</v>
      </c>
      <c r="G121" s="3">
        <f t="shared" si="0"/>
        <v>16189.543199999998</v>
      </c>
      <c r="H121" s="3">
        <f t="shared" si="1"/>
        <v>0.47999999999592546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37398.1</v>
      </c>
      <c r="D122" s="2">
        <f>'PR-RAS'!E126</f>
        <v>35807.78</v>
      </c>
      <c r="E122" s="2">
        <v>0</v>
      </c>
      <c r="F122" s="2">
        <v>0</v>
      </c>
      <c r="G122" s="3">
        <f t="shared" si="0"/>
        <v>13190.65286</v>
      </c>
      <c r="H122" s="3">
        <f t="shared" si="1"/>
        <v>0.31999999999970896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1188</v>
      </c>
      <c r="E123" s="2">
        <v>0</v>
      </c>
      <c r="F123" s="2">
        <v>0</v>
      </c>
      <c r="G123" s="3">
        <f t="shared" si="0"/>
        <v>289.87200000000001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37398.1</v>
      </c>
      <c r="D124" s="2">
        <f>'PR-RAS'!E128</f>
        <v>34619.78</v>
      </c>
      <c r="E124" s="2">
        <v>0</v>
      </c>
      <c r="F124" s="2">
        <v>0</v>
      </c>
      <c r="G124" s="3">
        <f t="shared" si="0"/>
        <v>13116.43218</v>
      </c>
      <c r="H124" s="3">
        <f t="shared" si="1"/>
        <v>0.31999999999970896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7850</v>
      </c>
      <c r="D125" s="2">
        <f>'PR-RAS'!E129</f>
        <v>9024.6</v>
      </c>
      <c r="E125" s="2">
        <v>0</v>
      </c>
      <c r="F125" s="2">
        <v>0</v>
      </c>
      <c r="G125" s="3">
        <f t="shared" si="0"/>
        <v>3211.5008000000003</v>
      </c>
      <c r="H125" s="3">
        <f t="shared" si="1"/>
        <v>0.3999999999996362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6850</v>
      </c>
      <c r="D126" s="2">
        <f>'PR-RAS'!E130</f>
        <v>8584.6</v>
      </c>
      <c r="E126" s="2">
        <v>0</v>
      </c>
      <c r="F126" s="2">
        <v>0</v>
      </c>
      <c r="G126" s="3">
        <f t="shared" si="0"/>
        <v>3002.4</v>
      </c>
      <c r="H126" s="3">
        <f t="shared" si="1"/>
        <v>0.3999999999996362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v>
      </c>
      <c r="D127" s="2">
        <f>'PR-RAS'!E131</f>
        <v>440</v>
      </c>
      <c r="E127" s="2">
        <v>0</v>
      </c>
      <c r="F127" s="2">
        <v>0</v>
      </c>
      <c r="G127" s="3">
        <f t="shared" si="0"/>
        <v>236.88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205195.27</v>
      </c>
      <c r="D130" s="2">
        <f>'PR-RAS'!E134</f>
        <v>733129.99</v>
      </c>
      <c r="E130" s="2">
        <v>0</v>
      </c>
      <c r="F130" s="2">
        <v>0</v>
      </c>
      <c r="G130" s="3">
        <f t="shared" si="0"/>
        <v>215617.72725</v>
      </c>
      <c r="H130" s="3">
        <f t="shared" si="1"/>
        <v>0.27999999999883585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205195.27</v>
      </c>
      <c r="D131" s="2">
        <f>'PR-RAS'!E135</f>
        <v>733129.99</v>
      </c>
      <c r="E131" s="2">
        <v>0</v>
      </c>
      <c r="F131" s="2">
        <v>0</v>
      </c>
      <c r="G131" s="3">
        <f t="shared" si="0"/>
        <v>217289.1825</v>
      </c>
      <c r="H131" s="3">
        <f t="shared" si="1"/>
        <v>0.27999999999883585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204354.66</v>
      </c>
      <c r="D132" s="2">
        <f>'PR-RAS'!E136</f>
        <v>405047.64</v>
      </c>
      <c r="E132" s="2">
        <v>0</v>
      </c>
      <c r="F132" s="2">
        <v>0</v>
      </c>
      <c r="G132" s="3">
        <f t="shared" si="0"/>
        <v>132892.94214</v>
      </c>
      <c r="H132" s="3">
        <f t="shared" si="1"/>
        <v>0.6999999999825377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840.61</v>
      </c>
      <c r="D133" s="2">
        <f>'PR-RAS'!E137</f>
        <v>328082.34999999998</v>
      </c>
      <c r="E133" s="2">
        <v>0</v>
      </c>
      <c r="F133" s="2">
        <v>0</v>
      </c>
      <c r="G133" s="3">
        <f t="shared" si="0"/>
        <v>86724.700920000003</v>
      </c>
      <c r="H133" s="3">
        <f t="shared" si="1"/>
        <v>0.73999999997670329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3189791.65</v>
      </c>
      <c r="D148" s="2">
        <f>'PR-RAS'!E152</f>
        <v>4046478.55</v>
      </c>
      <c r="E148" s="2">
        <v>0</v>
      </c>
      <c r="F148" s="2">
        <v>0</v>
      </c>
      <c r="G148" s="3">
        <f t="shared" si="0"/>
        <v>1658564.0662499999</v>
      </c>
      <c r="H148" s="3">
        <f t="shared" si="1"/>
        <v>0.80000000027939677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2878629.51</v>
      </c>
      <c r="D149" s="2">
        <f>'PR-RAS'!E153</f>
        <v>3477324.6999999997</v>
      </c>
      <c r="E149" s="2">
        <v>0</v>
      </c>
      <c r="F149" s="2">
        <v>0</v>
      </c>
      <c r="G149" s="3">
        <f t="shared" si="0"/>
        <v>1455325.27868</v>
      </c>
      <c r="H149" s="3">
        <f t="shared" si="1"/>
        <v>0.79000000050291419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2396185.7799999998</v>
      </c>
      <c r="D150" s="2">
        <f>'PR-RAS'!E154</f>
        <v>2891709.36</v>
      </c>
      <c r="E150" s="2">
        <v>0</v>
      </c>
      <c r="F150" s="2">
        <v>0</v>
      </c>
      <c r="G150" s="3">
        <f t="shared" si="0"/>
        <v>1218761.0704999999</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2396185.7799999998</v>
      </c>
      <c r="D151" s="2">
        <f>'PR-RAS'!E155</f>
        <v>2891709.36</v>
      </c>
      <c r="E151" s="2">
        <v>0</v>
      </c>
      <c r="F151" s="2">
        <v>0</v>
      </c>
      <c r="G151" s="3">
        <f t="shared" si="0"/>
        <v>1226940.675</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87799.74</v>
      </c>
      <c r="D155" s="2">
        <f>'PR-RAS'!E159</f>
        <v>109773.15</v>
      </c>
      <c r="E155" s="2">
        <v>0</v>
      </c>
      <c r="F155" s="2">
        <v>0</v>
      </c>
      <c r="G155" s="3">
        <f t="shared" si="0"/>
        <v>47331.290159999997</v>
      </c>
      <c r="H155" s="3">
        <f t="shared" si="1"/>
        <v>0.40999999998894054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394643.99</v>
      </c>
      <c r="D156" s="2">
        <f>'PR-RAS'!E160</f>
        <v>475842.19</v>
      </c>
      <c r="E156" s="2">
        <v>0</v>
      </c>
      <c r="F156" s="2">
        <v>0</v>
      </c>
      <c r="G156" s="3">
        <f t="shared" si="0"/>
        <v>208680.89735000001</v>
      </c>
      <c r="H156" s="3">
        <f t="shared" si="1"/>
        <v>0.20000000001164153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394643.99</v>
      </c>
      <c r="D158" s="2">
        <f>'PR-RAS'!E162</f>
        <v>475842.19</v>
      </c>
      <c r="E158" s="2">
        <v>0</v>
      </c>
      <c r="F158" s="2">
        <v>0</v>
      </c>
      <c r="G158" s="3">
        <f t="shared" si="0"/>
        <v>211373.55409000002</v>
      </c>
      <c r="H158" s="3">
        <f t="shared" si="1"/>
        <v>0.20000000001164153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305614.80999999994</v>
      </c>
      <c r="D160" s="2">
        <f>'PR-RAS'!E164</f>
        <v>384058.75999999995</v>
      </c>
      <c r="E160" s="2">
        <v>0</v>
      </c>
      <c r="F160" s="2">
        <v>0</v>
      </c>
      <c r="G160" s="3">
        <f t="shared" si="0"/>
        <v>170723.44046999997</v>
      </c>
      <c r="H160" s="3">
        <f t="shared" si="1"/>
        <v>0.4300000001094304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70884.28</v>
      </c>
      <c r="D161" s="2">
        <f>'PR-RAS'!E165</f>
        <v>87892.66</v>
      </c>
      <c r="E161" s="2">
        <v>0</v>
      </c>
      <c r="F161" s="2">
        <v>0</v>
      </c>
      <c r="G161" s="3">
        <f t="shared" si="0"/>
        <v>39467.135999999999</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19450.23</v>
      </c>
      <c r="D162" s="2">
        <f>'PR-RAS'!E166</f>
        <v>23558.97</v>
      </c>
      <c r="E162" s="2">
        <v>0</v>
      </c>
      <c r="F162" s="2">
        <v>0</v>
      </c>
      <c r="G162" s="3">
        <f t="shared" si="0"/>
        <v>10717.47537</v>
      </c>
      <c r="H162" s="3">
        <f t="shared" si="1"/>
        <v>0.25999999999839929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39256.019999999997</v>
      </c>
      <c r="D163" s="2">
        <f>'PR-RAS'!E167</f>
        <v>46532.2</v>
      </c>
      <c r="E163" s="2">
        <v>0</v>
      </c>
      <c r="F163" s="2">
        <v>0</v>
      </c>
      <c r="G163" s="3">
        <f t="shared" si="0"/>
        <v>21435.908039999998</v>
      </c>
      <c r="H163" s="3">
        <f t="shared" si="1"/>
        <v>0.2199999999938882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12178.03</v>
      </c>
      <c r="D164" s="2">
        <f>'PR-RAS'!E168</f>
        <v>17801.490000000002</v>
      </c>
      <c r="E164" s="2">
        <v>0</v>
      </c>
      <c r="F164" s="2">
        <v>0</v>
      </c>
      <c r="G164" s="3">
        <f t="shared" si="0"/>
        <v>7788.3046300000005</v>
      </c>
      <c r="H164" s="3">
        <f t="shared" si="1"/>
        <v>0.52000000000225555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100534.02</v>
      </c>
      <c r="D166" s="2">
        <f>'PR-RAS'!E170</f>
        <v>130139.21</v>
      </c>
      <c r="E166" s="2">
        <v>0</v>
      </c>
      <c r="F166" s="2">
        <v>0</v>
      </c>
      <c r="G166" s="3">
        <f t="shared" si="0"/>
        <v>59534.052600000003</v>
      </c>
      <c r="H166" s="3">
        <f t="shared" si="1"/>
        <v>0.23000000001047738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40248.89</v>
      </c>
      <c r="D167" s="2">
        <f>'PR-RAS'!E171</f>
        <v>41535.730000000003</v>
      </c>
      <c r="E167" s="2">
        <v>0</v>
      </c>
      <c r="F167" s="2">
        <v>0</v>
      </c>
      <c r="G167" s="3">
        <f t="shared" si="0"/>
        <v>20471.178100000001</v>
      </c>
      <c r="H167" s="3">
        <f t="shared" si="1"/>
        <v>0.37999999999738066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1022.08</v>
      </c>
      <c r="D168" s="2">
        <f>'PR-RAS'!E172</f>
        <v>1519.76</v>
      </c>
      <c r="E168" s="2">
        <v>0</v>
      </c>
      <c r="F168" s="2">
        <v>0</v>
      </c>
      <c r="G168" s="3">
        <f t="shared" si="0"/>
        <v>678.28719999999998</v>
      </c>
      <c r="H168" s="3">
        <f t="shared" si="1"/>
        <v>0.32000000000005002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45178.39</v>
      </c>
      <c r="D169" s="2">
        <f>'PR-RAS'!E173</f>
        <v>55116.38</v>
      </c>
      <c r="E169" s="2">
        <v>0</v>
      </c>
      <c r="F169" s="2">
        <v>0</v>
      </c>
      <c r="G169" s="3">
        <f t="shared" si="0"/>
        <v>26109.073199999999</v>
      </c>
      <c r="H169" s="3">
        <f t="shared" si="1"/>
        <v>0.76999999999679858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5430.92</v>
      </c>
      <c r="D170" s="2">
        <f>'PR-RAS'!E174</f>
        <v>7635.24</v>
      </c>
      <c r="E170" s="2">
        <v>0</v>
      </c>
      <c r="F170" s="2">
        <v>0</v>
      </c>
      <c r="G170" s="3">
        <f t="shared" si="0"/>
        <v>3498.5366000000004</v>
      </c>
      <c r="H170" s="3">
        <f t="shared" si="1"/>
        <v>0.31999999999970896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6319.85</v>
      </c>
      <c r="D171" s="2">
        <f>'PR-RAS'!E175</f>
        <v>21859.99</v>
      </c>
      <c r="E171" s="2">
        <v>0</v>
      </c>
      <c r="F171" s="2">
        <v>0</v>
      </c>
      <c r="G171" s="3">
        <f t="shared" si="0"/>
        <v>8506.7711000000018</v>
      </c>
      <c r="H171" s="3">
        <f t="shared" si="1"/>
        <v>0.15999999999803549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2333.89</v>
      </c>
      <c r="D173" s="2">
        <f>'PR-RAS'!E177</f>
        <v>2472.11</v>
      </c>
      <c r="E173" s="2">
        <v>0</v>
      </c>
      <c r="F173" s="2">
        <v>0</v>
      </c>
      <c r="G173" s="3">
        <f t="shared" si="0"/>
        <v>1251.83492</v>
      </c>
      <c r="H173" s="3">
        <f t="shared" si="1"/>
        <v>0.22000000000025466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65994.8</v>
      </c>
      <c r="D174" s="2">
        <f>'PR-RAS'!E178</f>
        <v>89436.599999999991</v>
      </c>
      <c r="E174" s="2">
        <v>0</v>
      </c>
      <c r="F174" s="2">
        <v>0</v>
      </c>
      <c r="G174" s="3">
        <f t="shared" si="0"/>
        <v>42362.163999999997</v>
      </c>
      <c r="H174" s="3">
        <f t="shared" si="1"/>
        <v>0.60000000000582077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4226.68</v>
      </c>
      <c r="D175" s="2">
        <f>'PR-RAS'!E179</f>
        <v>3974.01</v>
      </c>
      <c r="E175" s="2">
        <v>0</v>
      </c>
      <c r="F175" s="2">
        <v>0</v>
      </c>
      <c r="G175" s="3">
        <f t="shared" si="0"/>
        <v>2118.3978000000002</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15913.73</v>
      </c>
      <c r="D176" s="2">
        <f>'PR-RAS'!E180</f>
        <v>24937.83</v>
      </c>
      <c r="E176" s="2">
        <v>0</v>
      </c>
      <c r="F176" s="2">
        <v>0</v>
      </c>
      <c r="G176" s="3">
        <f t="shared" si="0"/>
        <v>11513.143249999999</v>
      </c>
      <c r="H176" s="3">
        <f t="shared" si="1"/>
        <v>0.43999999999869033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950</v>
      </c>
      <c r="E177" s="2">
        <v>0</v>
      </c>
      <c r="F177" s="2">
        <v>0</v>
      </c>
      <c r="G177" s="3">
        <f t="shared" si="0"/>
        <v>334.4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11556.26</v>
      </c>
      <c r="D178" s="2">
        <f>'PR-RAS'!E182</f>
        <v>10841.06</v>
      </c>
      <c r="E178" s="2">
        <v>0</v>
      </c>
      <c r="F178" s="2">
        <v>0</v>
      </c>
      <c r="G178" s="3">
        <f t="shared" si="0"/>
        <v>5883.1932599999991</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1040.6300000000001</v>
      </c>
      <c r="D179" s="2">
        <f>'PR-RAS'!E183</f>
        <v>2301.91</v>
      </c>
      <c r="E179" s="2">
        <v>0</v>
      </c>
      <c r="F179" s="2">
        <v>0</v>
      </c>
      <c r="G179" s="3">
        <f t="shared" si="0"/>
        <v>1004.7121</v>
      </c>
      <c r="H179" s="3">
        <f t="shared" si="1"/>
        <v>0.46000000000003638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4931.3900000000003</v>
      </c>
      <c r="D180" s="2">
        <f>'PR-RAS'!E184</f>
        <v>4510</v>
      </c>
      <c r="E180" s="2">
        <v>0</v>
      </c>
      <c r="F180" s="2">
        <v>0</v>
      </c>
      <c r="G180" s="3">
        <f t="shared" si="0"/>
        <v>2497.2988099999998</v>
      </c>
      <c r="H180" s="3">
        <f t="shared" si="1"/>
        <v>0.39000000000032742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11978.23</v>
      </c>
      <c r="D181" s="2">
        <f>'PR-RAS'!E185</f>
        <v>17934.63</v>
      </c>
      <c r="E181" s="2">
        <v>0</v>
      </c>
      <c r="F181" s="2">
        <v>0</v>
      </c>
      <c r="G181" s="3">
        <f t="shared" si="0"/>
        <v>8612.5482000000011</v>
      </c>
      <c r="H181" s="3">
        <f t="shared" si="1"/>
        <v>0.59999999999854481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5865.27</v>
      </c>
      <c r="D182" s="2">
        <f>'PR-RAS'!E186</f>
        <v>8434.93</v>
      </c>
      <c r="E182" s="2">
        <v>0</v>
      </c>
      <c r="F182" s="2">
        <v>0</v>
      </c>
      <c r="G182" s="3">
        <f t="shared" si="0"/>
        <v>4115.0585300000002</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10482.61</v>
      </c>
      <c r="D183" s="2">
        <f>'PR-RAS'!E187</f>
        <v>15552.23</v>
      </c>
      <c r="E183" s="2">
        <v>0</v>
      </c>
      <c r="F183" s="2">
        <v>0</v>
      </c>
      <c r="G183" s="3">
        <f t="shared" si="0"/>
        <v>7568.84674</v>
      </c>
      <c r="H183" s="3">
        <f t="shared" si="1"/>
        <v>0.61999999999898137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40144.47</v>
      </c>
      <c r="D184" s="2">
        <f>'PR-RAS'!E188</f>
        <v>53030.48</v>
      </c>
      <c r="E184" s="2">
        <v>0</v>
      </c>
      <c r="F184" s="2">
        <v>0</v>
      </c>
      <c r="G184" s="3">
        <f t="shared" si="0"/>
        <v>26755.593689999998</v>
      </c>
      <c r="H184" s="3">
        <f t="shared" si="1"/>
        <v>0.95000000000436557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28057.24</v>
      </c>
      <c r="D190" s="2">
        <f>'PR-RAS'!E194</f>
        <v>23559.809999999998</v>
      </c>
      <c r="E190" s="2">
        <v>0</v>
      </c>
      <c r="F190" s="2">
        <v>0</v>
      </c>
      <c r="G190" s="3">
        <f t="shared" si="0"/>
        <v>14208.42654</v>
      </c>
      <c r="H190" s="3">
        <f t="shared" si="1"/>
        <v>0.43000000000392902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560</v>
      </c>
      <c r="D191" s="2">
        <f>'PR-RAS'!E195</f>
        <v>770</v>
      </c>
      <c r="E191" s="2">
        <v>0</v>
      </c>
      <c r="F191" s="2">
        <v>0</v>
      </c>
      <c r="G191" s="3">
        <f t="shared" si="0"/>
        <v>399</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3983.54</v>
      </c>
      <c r="D193" s="2">
        <f>'PR-RAS'!E197</f>
        <v>7688.08</v>
      </c>
      <c r="E193" s="2">
        <v>0</v>
      </c>
      <c r="F193" s="2">
        <v>0</v>
      </c>
      <c r="G193" s="3">
        <f t="shared" si="0"/>
        <v>3717.0624000000003</v>
      </c>
      <c r="H193" s="3">
        <f t="shared" si="1"/>
        <v>0.53999999999996362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170</v>
      </c>
      <c r="D194" s="2">
        <f>'PR-RAS'!E198</f>
        <v>200</v>
      </c>
      <c r="E194" s="2">
        <v>0</v>
      </c>
      <c r="F194" s="2">
        <v>0</v>
      </c>
      <c r="G194" s="3">
        <f t="shared" si="0"/>
        <v>110.01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6184.18</v>
      </c>
      <c r="D195" s="2">
        <f>'PR-RAS'!E199</f>
        <v>7633.16</v>
      </c>
      <c r="E195" s="2">
        <v>0</v>
      </c>
      <c r="F195" s="2">
        <v>0</v>
      </c>
      <c r="G195" s="3">
        <f t="shared" si="0"/>
        <v>4161.3969999999999</v>
      </c>
      <c r="H195" s="3">
        <f t="shared" si="1"/>
        <v>0.34000000000014552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375</v>
      </c>
      <c r="D196" s="2">
        <f>'PR-RAS'!E200</f>
        <v>0</v>
      </c>
      <c r="E196" s="2">
        <v>0</v>
      </c>
      <c r="F196" s="2">
        <v>0</v>
      </c>
      <c r="G196" s="3">
        <f t="shared" si="0"/>
        <v>73.125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16784.52</v>
      </c>
      <c r="D197" s="2">
        <f>'PR-RAS'!E201</f>
        <v>7268.57</v>
      </c>
      <c r="E197" s="2">
        <v>0</v>
      </c>
      <c r="F197" s="2">
        <v>0</v>
      </c>
      <c r="G197" s="3">
        <f t="shared" si="0"/>
        <v>6139.0453600000001</v>
      </c>
      <c r="H197" s="3">
        <f t="shared" si="1"/>
        <v>0.90999999999985448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1550.5700000000002</v>
      </c>
      <c r="D198" s="2">
        <f>'PR-RAS'!E202</f>
        <v>1617.39</v>
      </c>
      <c r="E198" s="2">
        <v>0</v>
      </c>
      <c r="F198" s="2">
        <v>0</v>
      </c>
      <c r="G198" s="3">
        <f t="shared" si="0"/>
        <v>942.71395000000007</v>
      </c>
      <c r="H198" s="3">
        <f t="shared" si="1"/>
        <v>0.81999999999993634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1550.5700000000002</v>
      </c>
      <c r="D212" s="2">
        <f>'PR-RAS'!E216</f>
        <v>1617.39</v>
      </c>
      <c r="E212" s="2">
        <v>0</v>
      </c>
      <c r="F212" s="2">
        <v>0</v>
      </c>
      <c r="G212" s="3">
        <f t="shared" si="0"/>
        <v>1009.7088500000001</v>
      </c>
      <c r="H212" s="3">
        <f t="shared" si="1"/>
        <v>0.81999999999993634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1295.3800000000001</v>
      </c>
      <c r="D213" s="2">
        <f>'PR-RAS'!E217</f>
        <v>1617.39</v>
      </c>
      <c r="E213" s="2">
        <v>0</v>
      </c>
      <c r="F213" s="2">
        <v>0</v>
      </c>
      <c r="G213" s="3">
        <f t="shared" si="0"/>
        <v>960.39391999999998</v>
      </c>
      <c r="H213" s="3">
        <f t="shared" si="1"/>
        <v>0.77000000000020918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255.19</v>
      </c>
      <c r="D215" s="2">
        <f>'PR-RAS'!E219</f>
        <v>0</v>
      </c>
      <c r="E215" s="2">
        <v>0</v>
      </c>
      <c r="F215" s="2">
        <v>0</v>
      </c>
      <c r="G215" s="3">
        <f t="shared" si="0"/>
        <v>54.610659999999996</v>
      </c>
      <c r="H215" s="3">
        <f t="shared" si="1"/>
        <v>0.18999999999999773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11726.44</v>
      </c>
      <c r="E226" s="2">
        <v>0</v>
      </c>
      <c r="F226" s="2">
        <v>0</v>
      </c>
      <c r="G226" s="3">
        <f t="shared" si="0"/>
        <v>5276.8980000000001</v>
      </c>
      <c r="H226" s="3">
        <f t="shared" si="1"/>
        <v>0.44000000000050932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11726.44</v>
      </c>
      <c r="E227" s="2">
        <v>0</v>
      </c>
      <c r="F227" s="2">
        <v>0</v>
      </c>
      <c r="G227" s="3">
        <f t="shared" si="0"/>
        <v>5300.35088</v>
      </c>
      <c r="H227" s="3">
        <f t="shared" si="1"/>
        <v>0.44000000000050932</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11726.44</v>
      </c>
      <c r="E228" s="2">
        <v>0</v>
      </c>
      <c r="F228" s="2">
        <v>0</v>
      </c>
      <c r="G228" s="3">
        <f t="shared" si="0"/>
        <v>5323.8037600000007</v>
      </c>
      <c r="H228" s="3">
        <f t="shared" si="1"/>
        <v>0.44000000000050932</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656.64</v>
      </c>
      <c r="D258" s="2">
        <f>'PR-RAS'!E262</f>
        <v>168605.76</v>
      </c>
      <c r="E258" s="2">
        <v>0</v>
      </c>
      <c r="F258" s="2">
        <v>0</v>
      </c>
      <c r="G258" s="3">
        <f t="shared" si="0"/>
        <v>86832.11712000001</v>
      </c>
      <c r="H258" s="3">
        <f t="shared" si="1"/>
        <v>0.59999999999070042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656.64</v>
      </c>
      <c r="D265" s="2">
        <f>'PR-RAS'!E269</f>
        <v>168605.76</v>
      </c>
      <c r="E265" s="2">
        <v>0</v>
      </c>
      <c r="F265" s="2">
        <v>0</v>
      </c>
      <c r="G265" s="3">
        <f t="shared" si="0"/>
        <v>89197.194240000012</v>
      </c>
      <c r="H265" s="3">
        <f t="shared" si="1"/>
        <v>0.59999999999070042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656.64</v>
      </c>
      <c r="D266" s="2">
        <f>'PR-RAS'!E270</f>
        <v>168605.76</v>
      </c>
      <c r="E266" s="2">
        <v>0</v>
      </c>
      <c r="F266" s="2">
        <v>0</v>
      </c>
      <c r="G266" s="3">
        <f t="shared" si="0"/>
        <v>89535.06240000001</v>
      </c>
      <c r="H266" s="3">
        <f t="shared" si="1"/>
        <v>0.59999999999070042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3340.12</v>
      </c>
      <c r="D269" s="2">
        <f>'PR-RAS'!E273</f>
        <v>3145.5</v>
      </c>
      <c r="E269" s="2">
        <v>0</v>
      </c>
      <c r="F269" s="2">
        <v>0</v>
      </c>
      <c r="G269" s="3">
        <f t="shared" si="0"/>
        <v>2581.1401599999999</v>
      </c>
      <c r="H269" s="3">
        <f t="shared" si="1"/>
        <v>0.61999999999989086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3340.12</v>
      </c>
      <c r="D270" s="2">
        <f>'PR-RAS'!E274</f>
        <v>3145.5</v>
      </c>
      <c r="E270" s="2">
        <v>0</v>
      </c>
      <c r="F270" s="2">
        <v>0</v>
      </c>
      <c r="G270" s="3">
        <f t="shared" si="0"/>
        <v>2590.7712799999999</v>
      </c>
      <c r="H270" s="3">
        <f t="shared" si="1"/>
        <v>0.61999999999989086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390</v>
      </c>
      <c r="D271" s="2">
        <f>'PR-RAS'!E275</f>
        <v>0</v>
      </c>
      <c r="E271" s="2">
        <v>0</v>
      </c>
      <c r="F271" s="2">
        <v>0</v>
      </c>
      <c r="G271" s="3">
        <f t="shared" si="0"/>
        <v>105.30000000000001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2950.12</v>
      </c>
      <c r="D272" s="2">
        <f>'PR-RAS'!E276</f>
        <v>3145.5</v>
      </c>
      <c r="E272" s="2">
        <v>0</v>
      </c>
      <c r="F272" s="2">
        <v>0</v>
      </c>
      <c r="G272" s="3">
        <f t="shared" si="0"/>
        <v>2504.3435199999999</v>
      </c>
      <c r="H272" s="3">
        <f t="shared" si="1"/>
        <v>0.61999999999989086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3189791.65</v>
      </c>
      <c r="D295" s="2">
        <f>'PR-RAS'!E299</f>
        <v>4046478.55</v>
      </c>
      <c r="E295" s="2">
        <v>0</v>
      </c>
      <c r="F295" s="2">
        <v>0</v>
      </c>
      <c r="G295" s="3">
        <f t="shared" si="12"/>
        <v>3317128.1324999998</v>
      </c>
      <c r="H295" s="3">
        <f t="shared" si="13"/>
        <v>0.80000000027939677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40542.760000000242</v>
      </c>
      <c r="D296" s="2">
        <f>'PR-RAS'!E300</f>
        <v>141252.13999999966</v>
      </c>
      <c r="E296" s="2">
        <v>0</v>
      </c>
      <c r="F296" s="2">
        <v>0</v>
      </c>
      <c r="G296" s="3">
        <f t="shared" si="12"/>
        <v>95298.876799999867</v>
      </c>
      <c r="H296" s="3">
        <f t="shared" si="13"/>
        <v>0.37999999942258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70799.37</v>
      </c>
      <c r="D298" s="2">
        <f>'PR-RAS'!E302</f>
        <v>72526.91</v>
      </c>
      <c r="E298" s="2">
        <v>0</v>
      </c>
      <c r="F298" s="2">
        <v>0</v>
      </c>
      <c r="G298" s="3">
        <f t="shared" si="12"/>
        <v>64108.397429999997</v>
      </c>
      <c r="H298" s="3">
        <f t="shared" si="13"/>
        <v>0.45999999999185093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240</v>
      </c>
      <c r="D300" s="2">
        <f>'PR-RAS'!E304</f>
        <v>321959.52</v>
      </c>
      <c r="E300" s="2">
        <v>0</v>
      </c>
      <c r="F300" s="2">
        <v>0</v>
      </c>
      <c r="G300" s="3">
        <f t="shared" si="12"/>
        <v>192603.55296</v>
      </c>
      <c r="H300" s="3">
        <f t="shared" si="13"/>
        <v>0.47999999998137355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240</v>
      </c>
      <c r="D301" s="2">
        <f>'PR-RAS'!E305</f>
        <v>1260</v>
      </c>
      <c r="E301" s="2">
        <v>0</v>
      </c>
      <c r="F301" s="2">
        <v>0</v>
      </c>
      <c r="G301" s="3">
        <f t="shared" si="12"/>
        <v>828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978215.04</v>
      </c>
      <c r="D355" s="2">
        <f>'PR-RAS'!E360</f>
        <v>1138833.9100000001</v>
      </c>
      <c r="E355" s="2">
        <v>0</v>
      </c>
      <c r="F355" s="2">
        <v>0</v>
      </c>
      <c r="G355" s="3">
        <f t="shared" si="12"/>
        <v>1152582.53244</v>
      </c>
      <c r="H355" s="3">
        <f t="shared" si="13"/>
        <v>0.12999999988824129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12665.12</v>
      </c>
      <c r="D368" s="2">
        <f>'PR-RAS'!E373</f>
        <v>323417.87</v>
      </c>
      <c r="E368" s="2">
        <v>0</v>
      </c>
      <c r="F368" s="2">
        <v>0</v>
      </c>
      <c r="G368" s="3">
        <f t="shared" si="12"/>
        <v>242036.81561999998</v>
      </c>
      <c r="H368" s="3">
        <f t="shared" si="13"/>
        <v>0.25000000000545697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10684.92</v>
      </c>
      <c r="D374" s="2">
        <f>'PR-RAS'!E379</f>
        <v>319723.21999999997</v>
      </c>
      <c r="E374" s="2">
        <v>0</v>
      </c>
      <c r="F374" s="2">
        <v>0</v>
      </c>
      <c r="G374" s="3">
        <f t="shared" si="12"/>
        <v>242498.99727999998</v>
      </c>
      <c r="H374" s="3">
        <f t="shared" si="13"/>
        <v>0.29999999997198756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2748.85</v>
      </c>
      <c r="D375" s="2">
        <f>'PR-RAS'!E380</f>
        <v>103815.62</v>
      </c>
      <c r="E375" s="2">
        <v>0</v>
      </c>
      <c r="F375" s="2">
        <v>0</v>
      </c>
      <c r="G375" s="3">
        <f t="shared" si="12"/>
        <v>78682.153659999996</v>
      </c>
      <c r="H375" s="3">
        <f t="shared" si="13"/>
        <v>0.53000000000474756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1207.3499999999999</v>
      </c>
      <c r="E377" s="2">
        <v>0</v>
      </c>
      <c r="F377" s="2">
        <v>0</v>
      </c>
      <c r="G377" s="3">
        <f t="shared" si="12"/>
        <v>907.92719999999997</v>
      </c>
      <c r="H377" s="3">
        <f t="shared" si="13"/>
        <v>0.34999999999990905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6936.07</v>
      </c>
      <c r="D378" s="2">
        <f>'PR-RAS'!E383</f>
        <v>214700.25</v>
      </c>
      <c r="E378" s="2">
        <v>0</v>
      </c>
      <c r="F378" s="2">
        <v>0</v>
      </c>
      <c r="G378" s="3">
        <f t="shared" si="12"/>
        <v>164498.88688999999</v>
      </c>
      <c r="H378" s="3">
        <f t="shared" si="13"/>
        <v>0.31999999999970896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1000</v>
      </c>
      <c r="D379" s="2">
        <f>'PR-RAS'!E384</f>
        <v>0</v>
      </c>
      <c r="E379" s="2">
        <v>0</v>
      </c>
      <c r="F379" s="2">
        <v>0</v>
      </c>
      <c r="G379" s="3">
        <f t="shared" si="12"/>
        <v>378</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1980.2</v>
      </c>
      <c r="D388" s="2">
        <f>'PR-RAS'!E393</f>
        <v>3694.65</v>
      </c>
      <c r="E388" s="2">
        <v>0</v>
      </c>
      <c r="F388" s="2">
        <v>0</v>
      </c>
      <c r="G388" s="3">
        <f t="shared" si="12"/>
        <v>3625.9965000000002</v>
      </c>
      <c r="H388" s="3">
        <f t="shared" si="13"/>
        <v>0.54999999999995453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1980.2</v>
      </c>
      <c r="D389" s="2">
        <f>'PR-RAS'!E394</f>
        <v>3694.65</v>
      </c>
      <c r="E389" s="2">
        <v>0</v>
      </c>
      <c r="F389" s="2">
        <v>0</v>
      </c>
      <c r="G389" s="3">
        <f t="shared" si="12"/>
        <v>3635.366</v>
      </c>
      <c r="H389" s="3">
        <f t="shared" si="13"/>
        <v>0.54999999999995453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965549.92</v>
      </c>
      <c r="D407" s="2">
        <f>'PR-RAS'!E412</f>
        <v>815416.04</v>
      </c>
      <c r="E407" s="2">
        <v>0</v>
      </c>
      <c r="F407" s="2">
        <v>0</v>
      </c>
      <c r="G407" s="3">
        <f t="shared" si="12"/>
        <v>1054131.0920000002</v>
      </c>
      <c r="H407" s="3">
        <f t="shared" si="13"/>
        <v>0.11999999999534339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965549.92</v>
      </c>
      <c r="D408" s="2">
        <f>'PR-RAS'!E413</f>
        <v>815416.04</v>
      </c>
      <c r="E408" s="2">
        <v>0</v>
      </c>
      <c r="F408" s="2">
        <v>0</v>
      </c>
      <c r="G408" s="3">
        <f t="shared" si="12"/>
        <v>1056727.4739999999</v>
      </c>
      <c r="H408" s="3">
        <f t="shared" si="13"/>
        <v>0.11999999999534339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978215.04</v>
      </c>
      <c r="D413" s="2">
        <f>'PR-RAS'!E418</f>
        <v>1138833.9100000001</v>
      </c>
      <c r="E413" s="2">
        <v>0</v>
      </c>
      <c r="F413" s="2">
        <v>0</v>
      </c>
      <c r="G413" s="3">
        <f t="shared" si="12"/>
        <v>1341423.73832</v>
      </c>
      <c r="H413" s="3">
        <f t="shared" si="13"/>
        <v>0.12999999988824129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1615925.9</v>
      </c>
      <c r="D414" s="2">
        <f>'PR-RAS'!E419</f>
        <v>646919.07999999996</v>
      </c>
      <c r="E414" s="2">
        <v>0</v>
      </c>
      <c r="F414" s="2">
        <v>0</v>
      </c>
      <c r="G414" s="3">
        <f t="shared" si="12"/>
        <v>1201732.5567799998</v>
      </c>
      <c r="H414" s="3">
        <f t="shared" si="13"/>
        <v>0.18000000005122274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3230334.41</v>
      </c>
      <c r="D417" s="2">
        <f>'PR-RAS'!E422</f>
        <v>4187730.6899999995</v>
      </c>
      <c r="E417" s="2">
        <v>0</v>
      </c>
      <c r="F417" s="2">
        <v>0</v>
      </c>
      <c r="G417" s="3">
        <f t="shared" si="12"/>
        <v>4828011.0486399997</v>
      </c>
      <c r="H417" s="3">
        <f t="shared" si="13"/>
        <v>0.72000000067055225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4168006.69</v>
      </c>
      <c r="D418" s="2">
        <f>'PR-RAS'!E423</f>
        <v>5185312.46</v>
      </c>
      <c r="E418" s="2">
        <v>0</v>
      </c>
      <c r="F418" s="2">
        <v>0</v>
      </c>
      <c r="G418" s="3">
        <f t="shared" si="12"/>
        <v>6062609.3813699996</v>
      </c>
      <c r="H418" s="3">
        <f t="shared" si="13"/>
        <v>0.77000000001862645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937672.2799999998</v>
      </c>
      <c r="D420" s="2">
        <f>'PR-RAS'!E425</f>
        <v>997581.77000000048</v>
      </c>
      <c r="E420" s="2">
        <v>0</v>
      </c>
      <c r="F420" s="2">
        <v>0</v>
      </c>
      <c r="G420" s="3">
        <f t="shared" si="12"/>
        <v>1228858.2085800003</v>
      </c>
      <c r="H420" s="3">
        <f t="shared" si="13"/>
        <v>0.50999999931082129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1686725.27</v>
      </c>
      <c r="D421" s="2">
        <f>'PR-RAS'!E426</f>
        <v>719445.99</v>
      </c>
      <c r="E421" s="2">
        <v>0</v>
      </c>
      <c r="F421" s="2">
        <v>0</v>
      </c>
      <c r="G421" s="3">
        <f t="shared" si="12"/>
        <v>1312759.2449999999</v>
      </c>
      <c r="H421" s="3">
        <f t="shared" si="13"/>
        <v>0.28000000002793968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240</v>
      </c>
      <c r="D423" s="2">
        <f>'PR-RAS'!E428</f>
        <v>321959.52</v>
      </c>
      <c r="E423" s="2">
        <v>0</v>
      </c>
      <c r="F423" s="2">
        <v>0</v>
      </c>
      <c r="G423" s="3">
        <f t="shared" si="12"/>
        <v>271835.11488000001</v>
      </c>
      <c r="H423" s="3">
        <f t="shared" si="13"/>
        <v>0.47999999998137355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3230334.41</v>
      </c>
      <c r="D637" s="2">
        <f>'PR-RAS'!E643</f>
        <v>4187730.6899999995</v>
      </c>
      <c r="E637" s="2">
        <v>0</v>
      </c>
      <c r="F637" s="2">
        <v>0</v>
      </c>
      <c r="G637" s="3">
        <f t="shared" si="14"/>
        <v>7381286.1224399991</v>
      </c>
      <c r="H637" s="3">
        <f t="shared" si="15"/>
        <v>0.72000000067055225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4168006.69</v>
      </c>
      <c r="D638" s="2">
        <f>'PR-RAS'!E644</f>
        <v>5185312.46</v>
      </c>
      <c r="E638" s="2">
        <v>0</v>
      </c>
      <c r="F638" s="2">
        <v>0</v>
      </c>
      <c r="G638" s="3">
        <f t="shared" si="14"/>
        <v>9261108.3355700001</v>
      </c>
      <c r="H638" s="3">
        <f t="shared" si="15"/>
        <v>0.77000000001862645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937672.2799999998</v>
      </c>
      <c r="D640" s="2">
        <f>'PR-RAS'!E646</f>
        <v>997581.77000000048</v>
      </c>
      <c r="E640" s="2">
        <v>0</v>
      </c>
      <c r="F640" s="2">
        <v>0</v>
      </c>
      <c r="G640" s="3">
        <f t="shared" si="14"/>
        <v>1874082.0889800005</v>
      </c>
      <c r="H640" s="3">
        <f t="shared" si="15"/>
        <v>0.50999999931082129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1686725.27</v>
      </c>
      <c r="D641" s="2">
        <f>'PR-RAS'!E647</f>
        <v>719445.99</v>
      </c>
      <c r="E641" s="2">
        <v>0</v>
      </c>
      <c r="F641" s="2">
        <v>0</v>
      </c>
      <c r="G641" s="3">
        <f t="shared" si="14"/>
        <v>2000395.04</v>
      </c>
      <c r="H641" s="3">
        <f t="shared" si="15"/>
        <v>0.28000000002793968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749052.99000000022</v>
      </c>
      <c r="D643" s="2">
        <f>'PR-RAS'!E649</f>
        <v>0</v>
      </c>
      <c r="E643" s="2">
        <v>0</v>
      </c>
      <c r="F643" s="2">
        <v>0</v>
      </c>
      <c r="G643" s="3">
        <f t="shared" si="14"/>
        <v>480892.01958000014</v>
      </c>
      <c r="H643" s="3">
        <f t="shared" si="15"/>
        <v>9.9999997764825821E-3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278135.78000000049</v>
      </c>
      <c r="E644" s="2">
        <v>0</v>
      </c>
      <c r="F644" s="2">
        <v>0</v>
      </c>
      <c r="G644" s="3">
        <f t="shared" si="14"/>
        <v>357682.61308000062</v>
      </c>
      <c r="H644" s="3">
        <f t="shared" si="15"/>
        <v>0.21999999950639904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243347.67</v>
      </c>
      <c r="D645" s="2">
        <f>'PR-RAS'!E651</f>
        <v>0</v>
      </c>
      <c r="E645" s="2">
        <v>0</v>
      </c>
      <c r="F645" s="2">
        <v>0</v>
      </c>
      <c r="G645" s="3">
        <f t="shared" si="14"/>
        <v>156715.89948000002</v>
      </c>
      <c r="H645" s="3">
        <f t="shared" si="15"/>
        <v>0.32999999998719431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1693063.06</v>
      </c>
      <c r="D646" s="2">
        <f>'PR-RAS'!E653</f>
        <v>768783.26</v>
      </c>
      <c r="E646" s="2">
        <v>0</v>
      </c>
      <c r="F646" s="2">
        <v>0</v>
      </c>
      <c r="G646" s="3">
        <f t="shared" si="14"/>
        <v>2083756.0791000002</v>
      </c>
      <c r="H646" s="3">
        <f t="shared" si="15"/>
        <v>0.32000000006519258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354863.65</v>
      </c>
      <c r="D647" s="2">
        <f>'PR-RAS'!E654</f>
        <v>1057876.54</v>
      </c>
      <c r="E647" s="2">
        <v>0</v>
      </c>
      <c r="F647" s="2">
        <v>0</v>
      </c>
      <c r="G647" s="3">
        <f t="shared" si="14"/>
        <v>1596018.4075800001</v>
      </c>
      <c r="H647" s="3">
        <f t="shared" si="15"/>
        <v>0.80999999993946403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1279143.45</v>
      </c>
      <c r="D648" s="2">
        <f>'PR-RAS'!E655</f>
        <v>1693820.41</v>
      </c>
      <c r="E648" s="2">
        <v>0</v>
      </c>
      <c r="F648" s="2">
        <v>0</v>
      </c>
      <c r="G648" s="3">
        <f t="shared" si="14"/>
        <v>3019409.4226899999</v>
      </c>
      <c r="H648" s="3">
        <f t="shared" si="15"/>
        <v>0.85999999986961484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768783.26</v>
      </c>
      <c r="D649" s="2">
        <f>'PR-RAS'!E656</f>
        <v>132839.39000000013</v>
      </c>
      <c r="E649" s="2">
        <v>0</v>
      </c>
      <c r="F649" s="2">
        <v>0</v>
      </c>
      <c r="G649" s="3">
        <f t="shared" si="14"/>
        <v>670331.40192000021</v>
      </c>
      <c r="H649" s="3">
        <f t="shared" si="15"/>
        <v>0.65000000013969839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105</v>
      </c>
      <c r="D651" s="2">
        <f>'PR-RAS'!E658</f>
        <v>110</v>
      </c>
      <c r="E651" s="2">
        <v>0</v>
      </c>
      <c r="F651" s="2">
        <v>0</v>
      </c>
      <c r="G651" s="3">
        <f t="shared" si="14"/>
        <v>211.25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96</v>
      </c>
      <c r="D653" s="2">
        <f>'PR-RAS'!E660</f>
        <v>104</v>
      </c>
      <c r="E653" s="2">
        <v>0</v>
      </c>
      <c r="F653" s="2">
        <v>0</v>
      </c>
      <c r="G653" s="3">
        <f t="shared" si="14"/>
        <v>198.208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2886931.01</v>
      </c>
      <c r="D676" s="2">
        <f>'PR-RAS'!E683</f>
        <v>3200839.63</v>
      </c>
      <c r="E676" s="2">
        <v>0</v>
      </c>
      <c r="F676" s="2">
        <v>0</v>
      </c>
      <c r="G676" s="3">
        <f t="shared" si="14"/>
        <v>6269811.9322500005</v>
      </c>
      <c r="H676" s="3">
        <f t="shared" si="15"/>
        <v>0.37999999988824129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30</v>
      </c>
      <c r="E677" s="2">
        <v>0</v>
      </c>
      <c r="F677" s="2">
        <v>0</v>
      </c>
      <c r="G677" s="3">
        <f t="shared" si="14"/>
        <v>40.56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1065</v>
      </c>
      <c r="D678" s="2">
        <f>'PR-RAS'!E685</f>
        <v>126559.2</v>
      </c>
      <c r="E678" s="2">
        <v>0</v>
      </c>
      <c r="F678" s="2">
        <v>0</v>
      </c>
      <c r="G678" s="3">
        <f t="shared" si="14"/>
        <v>172082.1618</v>
      </c>
      <c r="H678" s="3">
        <f t="shared" si="15"/>
        <v>0.19999999999708962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53672.800000000003</v>
      </c>
      <c r="D695" s="2">
        <f>'PR-RAS'!E702</f>
        <v>48639</v>
      </c>
      <c r="E695" s="2">
        <v>0</v>
      </c>
      <c r="F695" s="2">
        <v>0</v>
      </c>
      <c r="G695" s="3">
        <f t="shared" si="14"/>
        <v>104759.85519999999</v>
      </c>
      <c r="H695" s="3">
        <f t="shared" si="15"/>
        <v>0.19999999999708962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26125</v>
      </c>
      <c r="D717" s="2">
        <f>'PR-RAS'!E724</f>
        <v>26625</v>
      </c>
      <c r="E717" s="2">
        <v>0</v>
      </c>
      <c r="F717" s="2">
        <v>0</v>
      </c>
      <c r="G717" s="3">
        <f t="shared" si="14"/>
        <v>56832.5</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2317.09</v>
      </c>
      <c r="D725" s="2">
        <f>'PR-RAS'!E732</f>
        <v>6211.91</v>
      </c>
      <c r="E725" s="2">
        <v>0</v>
      </c>
      <c r="F725" s="2">
        <v>0</v>
      </c>
      <c r="G725" s="3">
        <f t="shared" si="14"/>
        <v>10672.41884</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4615.8100000000004</v>
      </c>
      <c r="D726" s="2">
        <f>'PR-RAS'!E733</f>
        <v>7945.62</v>
      </c>
      <c r="E726" s="2">
        <v>0</v>
      </c>
      <c r="F726" s="2">
        <v>0</v>
      </c>
      <c r="G726" s="3">
        <f t="shared" si="14"/>
        <v>14867.611249999998</v>
      </c>
      <c r="H726" s="3">
        <f t="shared" si="15"/>
        <v>0.56999999999970896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39256.019999999997</v>
      </c>
      <c r="D727" s="2">
        <f>'PR-RAS'!E734</f>
        <v>46532.2</v>
      </c>
      <c r="E727" s="2">
        <v>0</v>
      </c>
      <c r="F727" s="2">
        <v>0</v>
      </c>
      <c r="G727" s="3">
        <f t="shared" si="14"/>
        <v>96064.624919999987</v>
      </c>
      <c r="H727" s="3">
        <f t="shared" si="15"/>
        <v>0.2199999999938882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4931.3900000000003</v>
      </c>
      <c r="D729" s="2">
        <f>'PR-RAS'!E736</f>
        <v>4510</v>
      </c>
      <c r="E729" s="2">
        <v>0</v>
      </c>
      <c r="F729" s="2">
        <v>0</v>
      </c>
      <c r="G729" s="3">
        <f t="shared" si="14"/>
        <v>10156.611919999999</v>
      </c>
      <c r="H729" s="3">
        <f t="shared" si="15"/>
        <v>0.39000000000032742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456.48</v>
      </c>
      <c r="E730" s="2">
        <v>0</v>
      </c>
      <c r="F730" s="2">
        <v>0</v>
      </c>
      <c r="G730" s="3">
        <f t="shared" si="14"/>
        <v>665.54784000000006</v>
      </c>
      <c r="H730" s="3">
        <f t="shared" si="15"/>
        <v>0.48000000000001819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10675.16</v>
      </c>
      <c r="D731" s="2">
        <f>'PR-RAS'!E738</f>
        <v>11288.84</v>
      </c>
      <c r="E731" s="2">
        <v>0</v>
      </c>
      <c r="F731" s="2">
        <v>0</v>
      </c>
      <c r="G731" s="3">
        <f t="shared" si="14"/>
        <v>24274.573199999995</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1303.07</v>
      </c>
      <c r="D732" s="2">
        <f>'PR-RAS'!E739</f>
        <v>2814.31</v>
      </c>
      <c r="E732" s="2">
        <v>0</v>
      </c>
      <c r="F732" s="2">
        <v>0</v>
      </c>
      <c r="G732" s="3">
        <f t="shared" si="14"/>
        <v>5067.0653899999998</v>
      </c>
      <c r="H732" s="3">
        <f t="shared" si="15"/>
        <v>0.37999999999988177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7488</v>
      </c>
      <c r="E737" s="2">
        <v>0</v>
      </c>
      <c r="F737" s="2">
        <v>0</v>
      </c>
      <c r="G737" s="3">
        <f t="shared" si="28"/>
        <v>11022.335999999999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656.64</v>
      </c>
      <c r="D837" s="2">
        <f>'PR-RAS'!E844</f>
        <v>1805.76</v>
      </c>
      <c r="E837" s="2">
        <v>0</v>
      </c>
      <c r="F837" s="2">
        <v>0</v>
      </c>
      <c r="G837" s="3">
        <f t="shared" ref="G837:G1010" si="34">(B837/1000)*(C837*1+D837*2)</f>
        <v>3568.1817599999999</v>
      </c>
      <c r="H837" s="3">
        <f t="shared" ref="H837:H1095" si="35">ABS(C837-ROUND(C837,0))+ABS(D837-ROUND(D837,0))</f>
        <v>0.60000000000002274</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166800</v>
      </c>
      <c r="E843" s="2">
        <v>0</v>
      </c>
      <c r="F843" s="2">
        <v>0</v>
      </c>
      <c r="G843" s="3">
        <f t="shared" si="34"/>
        <v>280891.2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8733477.6199999992</v>
      </c>
      <c r="D1011" s="7">
        <f>BILANCA!E6</f>
        <v>9178905.8200000003</v>
      </c>
      <c r="E1011" s="7">
        <v>0</v>
      </c>
      <c r="F1011" s="7">
        <v>0</v>
      </c>
      <c r="G1011" s="8">
        <f t="shared" ref="G1011:G1306" si="38">B1011/1000*C1011+B1011/500*D1011</f>
        <v>27091.289259999998</v>
      </c>
      <c r="H1011" s="8">
        <f t="shared" si="35"/>
        <v>0.56000000052154064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7705507.9499999993</v>
      </c>
      <c r="D1012" s="2">
        <f>BILANCA!E7</f>
        <v>8712411.4399999995</v>
      </c>
      <c r="E1012" s="2">
        <v>0</v>
      </c>
      <c r="F1012" s="2">
        <v>0</v>
      </c>
      <c r="G1012" s="3">
        <f t="shared" si="38"/>
        <v>50260.661659999998</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23694.57</v>
      </c>
      <c r="D1013" s="2">
        <f>BILANCA!E8</f>
        <v>23694.57</v>
      </c>
      <c r="E1013" s="2">
        <v>0</v>
      </c>
      <c r="F1013" s="2">
        <v>0</v>
      </c>
      <c r="G1013" s="3">
        <f t="shared" si="38"/>
        <v>213.25112999999999</v>
      </c>
      <c r="H1013" s="3">
        <f t="shared" si="35"/>
        <v>0.86000000000058208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23694.57</v>
      </c>
      <c r="D1014" s="2">
        <f>BILANCA!E9</f>
        <v>23694.57</v>
      </c>
      <c r="E1014" s="2">
        <v>0</v>
      </c>
      <c r="F1014" s="2">
        <v>0</v>
      </c>
      <c r="G1014" s="3">
        <f t="shared" si="38"/>
        <v>284.33483999999999</v>
      </c>
      <c r="H1014" s="3">
        <f t="shared" si="35"/>
        <v>0.86000000000058208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6710641.9099999992</v>
      </c>
      <c r="D1017" s="2">
        <f>BILANCA!E12</f>
        <v>6619506.5099999988</v>
      </c>
      <c r="E1017" s="2">
        <v>0</v>
      </c>
      <c r="F1017" s="2">
        <v>0</v>
      </c>
      <c r="G1017" s="3">
        <f t="shared" si="38"/>
        <v>139647.58450999999</v>
      </c>
      <c r="H1017" s="3">
        <f t="shared" si="35"/>
        <v>0.58000000193715096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6630313.4399999995</v>
      </c>
      <c r="D1018" s="2">
        <f>BILANCA!E13</f>
        <v>6528670.5599999996</v>
      </c>
      <c r="E1018" s="2">
        <v>0</v>
      </c>
      <c r="F1018" s="2">
        <v>0</v>
      </c>
      <c r="G1018" s="3">
        <f t="shared" si="38"/>
        <v>157501.23647999999</v>
      </c>
      <c r="H1018" s="3">
        <f t="shared" si="35"/>
        <v>0.87999999988824129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6770175.8799999999</v>
      </c>
      <c r="D1020" s="2">
        <f>BILANCA!E15</f>
        <v>6770175.8799999999</v>
      </c>
      <c r="E1020" s="2">
        <v>0</v>
      </c>
      <c r="F1020" s="2">
        <v>0</v>
      </c>
      <c r="G1020" s="3">
        <f t="shared" si="38"/>
        <v>203105.27639999997</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139862.44</v>
      </c>
      <c r="D1023" s="2">
        <f>BILANCA!E18</f>
        <v>241505.32</v>
      </c>
      <c r="E1023" s="2">
        <v>0</v>
      </c>
      <c r="F1023" s="2">
        <v>0</v>
      </c>
      <c r="G1023" s="3">
        <f t="shared" si="38"/>
        <v>8097.3500400000003</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52465.559999999823</v>
      </c>
      <c r="D1024" s="2">
        <f>BILANCA!E19</f>
        <v>67804.339999999851</v>
      </c>
      <c r="E1024" s="2">
        <v>0</v>
      </c>
      <c r="F1024" s="2">
        <v>0</v>
      </c>
      <c r="G1024" s="3">
        <f t="shared" si="38"/>
        <v>2633.0393599999934</v>
      </c>
      <c r="H1024" s="3">
        <f t="shared" si="35"/>
        <v>0.78000000002793968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420501.3</v>
      </c>
      <c r="D1025" s="2">
        <f>BILANCA!E20</f>
        <v>452887.49</v>
      </c>
      <c r="E1025" s="2">
        <v>0</v>
      </c>
      <c r="F1025" s="2">
        <v>0</v>
      </c>
      <c r="G1025" s="3">
        <f t="shared" si="38"/>
        <v>19894.144199999999</v>
      </c>
      <c r="H1025" s="3">
        <f t="shared" si="35"/>
        <v>0.78999999997904524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5067.3500000000004</v>
      </c>
      <c r="D1026" s="2">
        <f>BILANCA!E21</f>
        <v>5067.3500000000004</v>
      </c>
      <c r="E1026" s="2">
        <v>0</v>
      </c>
      <c r="F1026" s="2">
        <v>0</v>
      </c>
      <c r="G1026" s="3">
        <f t="shared" si="38"/>
        <v>243.2328</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143920.56</v>
      </c>
      <c r="D1027" s="2">
        <f>BILANCA!E22</f>
        <v>145127.91</v>
      </c>
      <c r="E1027" s="2">
        <v>0</v>
      </c>
      <c r="F1027" s="2">
        <v>0</v>
      </c>
      <c r="G1027" s="3">
        <f t="shared" si="38"/>
        <v>7380.9984600000007</v>
      </c>
      <c r="H1027" s="3">
        <f t="shared" si="35"/>
        <v>0.52999999999883585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497659.37</v>
      </c>
      <c r="D1028" s="2">
        <f>BILANCA!E23</f>
        <v>501166.2</v>
      </c>
      <c r="E1028" s="2">
        <v>0</v>
      </c>
      <c r="F1028" s="2">
        <v>0</v>
      </c>
      <c r="G1028" s="3">
        <f t="shared" si="38"/>
        <v>26999.851859999999</v>
      </c>
      <c r="H1028" s="3">
        <f t="shared" si="35"/>
        <v>0.57000000000698492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32269.91</v>
      </c>
      <c r="D1029" s="2">
        <f>BILANCA!E24</f>
        <v>32269.91</v>
      </c>
      <c r="E1029" s="2">
        <v>0</v>
      </c>
      <c r="F1029" s="2">
        <v>0</v>
      </c>
      <c r="G1029" s="3">
        <f t="shared" si="38"/>
        <v>1839.3848699999999</v>
      </c>
      <c r="H1029" s="3">
        <f t="shared" si="35"/>
        <v>0.18000000000029104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45483.94</v>
      </c>
      <c r="D1030" s="2">
        <f>BILANCA!E25</f>
        <v>45483.94</v>
      </c>
      <c r="E1030" s="2">
        <v>0</v>
      </c>
      <c r="F1030" s="2">
        <v>0</v>
      </c>
      <c r="G1030" s="3">
        <f t="shared" si="38"/>
        <v>2729.0364</v>
      </c>
      <c r="H1030" s="3">
        <f t="shared" si="35"/>
        <v>0.11999999999534339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96097.96</v>
      </c>
      <c r="D1031" s="2">
        <f>BILANCA!E26</f>
        <v>96097.96</v>
      </c>
      <c r="E1031" s="2">
        <v>0</v>
      </c>
      <c r="F1031" s="2">
        <v>0</v>
      </c>
      <c r="G1031" s="3">
        <f t="shared" si="38"/>
        <v>6054.1714800000009</v>
      </c>
      <c r="H1031" s="3">
        <f t="shared" si="35"/>
        <v>7.9999999987194315E-2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1188534.83</v>
      </c>
      <c r="D1033" s="2">
        <f>BILANCA!E28</f>
        <v>1210296.42</v>
      </c>
      <c r="E1033" s="2">
        <v>0</v>
      </c>
      <c r="F1033" s="2">
        <v>0</v>
      </c>
      <c r="G1033" s="3">
        <f t="shared" si="38"/>
        <v>83009.936409999995</v>
      </c>
      <c r="H1033" s="3">
        <f t="shared" si="35"/>
        <v>0.58999999985098839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26134.9</v>
      </c>
      <c r="D1040" s="2">
        <f>BILANCA!E35</f>
        <v>21303.599999999999</v>
      </c>
      <c r="E1040" s="2">
        <v>0</v>
      </c>
      <c r="F1040" s="2">
        <v>0</v>
      </c>
      <c r="G1040" s="3">
        <f t="shared" si="38"/>
        <v>2062.2629999999999</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42881.68</v>
      </c>
      <c r="D1041" s="2">
        <f>BILANCA!E36</f>
        <v>46576.38</v>
      </c>
      <c r="E1041" s="2">
        <v>0</v>
      </c>
      <c r="F1041" s="2">
        <v>0</v>
      </c>
      <c r="G1041" s="3">
        <f t="shared" si="38"/>
        <v>4217.0676399999993</v>
      </c>
      <c r="H1041" s="3">
        <f t="shared" si="35"/>
        <v>0.69999999999708962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16746.78</v>
      </c>
      <c r="D1045" s="2">
        <f>BILANCA!E40</f>
        <v>25272.78</v>
      </c>
      <c r="E1045" s="2">
        <v>0</v>
      </c>
      <c r="F1045" s="2">
        <v>0</v>
      </c>
      <c r="G1045" s="3">
        <f t="shared" si="38"/>
        <v>2355.2319000000002</v>
      </c>
      <c r="H1045" s="3">
        <f t="shared" si="35"/>
        <v>0.44000000000232831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1728.01</v>
      </c>
      <c r="D1050" s="2">
        <f>BILANCA!E45</f>
        <v>1728.01</v>
      </c>
      <c r="E1050" s="2">
        <v>0</v>
      </c>
      <c r="F1050" s="2">
        <v>0</v>
      </c>
      <c r="G1050" s="3">
        <f t="shared" si="38"/>
        <v>207.3612</v>
      </c>
      <c r="H1050" s="3">
        <f t="shared" si="35"/>
        <v>1.999999999998181E-2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1799.19</v>
      </c>
      <c r="D1052" s="2">
        <f>BILANCA!E47</f>
        <v>1799.19</v>
      </c>
      <c r="E1052" s="2">
        <v>0</v>
      </c>
      <c r="F1052" s="2">
        <v>0</v>
      </c>
      <c r="G1052" s="3">
        <f t="shared" si="38"/>
        <v>226.69794000000002</v>
      </c>
      <c r="H1052" s="3">
        <f t="shared" si="35"/>
        <v>0.38000000000010914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71.180000000000007</v>
      </c>
      <c r="D1055" s="2">
        <f>BILANCA!E50</f>
        <v>71.180000000000007</v>
      </c>
      <c r="E1055" s="2">
        <v>0</v>
      </c>
      <c r="F1055" s="2">
        <v>0</v>
      </c>
      <c r="G1055" s="3">
        <f t="shared" si="38"/>
        <v>9.6093000000000011</v>
      </c>
      <c r="H1055" s="3">
        <f t="shared" si="35"/>
        <v>0.36000000000001364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52185.29</v>
      </c>
      <c r="D1059" s="2">
        <f>BILANCA!E54</f>
        <v>74045.279999999999</v>
      </c>
      <c r="E1059" s="2">
        <v>0</v>
      </c>
      <c r="F1059" s="2">
        <v>0</v>
      </c>
      <c r="G1059" s="3">
        <f t="shared" si="38"/>
        <v>9813.5166500000014</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52185.29</v>
      </c>
      <c r="D1060" s="2">
        <f>BILANCA!E55</f>
        <v>74045.279999999999</v>
      </c>
      <c r="E1060" s="2">
        <v>0</v>
      </c>
      <c r="F1060" s="2">
        <v>0</v>
      </c>
      <c r="G1060" s="3">
        <f t="shared" si="38"/>
        <v>10013.7925</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971171.47</v>
      </c>
      <c r="D1061" s="2">
        <f>BILANCA!E56</f>
        <v>2069210.36</v>
      </c>
      <c r="E1061" s="2">
        <v>0</v>
      </c>
      <c r="F1061" s="2">
        <v>0</v>
      </c>
      <c r="G1061" s="3">
        <f t="shared" si="38"/>
        <v>260589.20168999999</v>
      </c>
      <c r="H1061" s="3">
        <f t="shared" si="35"/>
        <v>0.83000000007450581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968173.77</v>
      </c>
      <c r="D1062" s="2">
        <f>BILANCA!E57</f>
        <v>1783589.81</v>
      </c>
      <c r="E1062" s="2">
        <v>0</v>
      </c>
      <c r="F1062" s="2">
        <v>0</v>
      </c>
      <c r="G1062" s="3">
        <f t="shared" si="38"/>
        <v>235838.37628</v>
      </c>
      <c r="H1062" s="3">
        <f t="shared" si="35"/>
        <v>0.41999999992549419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2997.7</v>
      </c>
      <c r="D1063" s="2">
        <f>BILANCA!E58</f>
        <v>285620.55</v>
      </c>
      <c r="E1063" s="2">
        <v>0</v>
      </c>
      <c r="F1063" s="2">
        <v>0</v>
      </c>
      <c r="G1063" s="3">
        <f t="shared" si="38"/>
        <v>30434.6564</v>
      </c>
      <c r="H1063" s="3">
        <f t="shared" si="35"/>
        <v>0.75000000001182343</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1027969.67</v>
      </c>
      <c r="D1074" s="2">
        <f>BILANCA!E69</f>
        <v>466494.38</v>
      </c>
      <c r="E1074" s="2">
        <v>0</v>
      </c>
      <c r="F1074" s="2">
        <v>0</v>
      </c>
      <c r="G1074" s="3">
        <f t="shared" si="38"/>
        <v>125501.33952000001</v>
      </c>
      <c r="H1074" s="3">
        <f t="shared" si="35"/>
        <v>0.7099999999627471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768783.26</v>
      </c>
      <c r="D1075" s="2">
        <f>BILANCA!E70</f>
        <v>132839.39000000001</v>
      </c>
      <c r="E1075" s="2">
        <v>0</v>
      </c>
      <c r="F1075" s="2">
        <v>0</v>
      </c>
      <c r="G1075" s="3">
        <f t="shared" si="38"/>
        <v>67240.032600000006</v>
      </c>
      <c r="H1075" s="3">
        <f t="shared" si="35"/>
        <v>0.65000000002328306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768691.13</v>
      </c>
      <c r="D1076" s="2">
        <f>BILANCA!E71</f>
        <v>132839.39000000001</v>
      </c>
      <c r="E1076" s="2">
        <v>0</v>
      </c>
      <c r="F1076" s="2">
        <v>0</v>
      </c>
      <c r="G1076" s="3">
        <f t="shared" si="38"/>
        <v>68268.41406000001</v>
      </c>
      <c r="H1076" s="3">
        <f t="shared" si="35"/>
        <v>0.52000000001862645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768691.13</v>
      </c>
      <c r="D1078" s="2">
        <f>BILANCA!E73</f>
        <v>132839.39000000001</v>
      </c>
      <c r="E1078" s="2">
        <v>0</v>
      </c>
      <c r="F1078" s="2">
        <v>0</v>
      </c>
      <c r="G1078" s="3">
        <f t="shared" si="38"/>
        <v>70337.153880000013</v>
      </c>
      <c r="H1078" s="3">
        <f t="shared" si="35"/>
        <v>0.52000000001862645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92.13</v>
      </c>
      <c r="D1085" s="2">
        <f>BILANCA!E80</f>
        <v>0</v>
      </c>
      <c r="E1085" s="2">
        <v>0</v>
      </c>
      <c r="F1085" s="2">
        <v>0</v>
      </c>
      <c r="G1085" s="3">
        <f t="shared" si="38"/>
        <v>6.9097499999999998</v>
      </c>
      <c r="H1085" s="3">
        <f t="shared" si="35"/>
        <v>0.12999999999999545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15598.74</v>
      </c>
      <c r="D1087" s="2">
        <f>BILANCA!E82</f>
        <v>11695.47</v>
      </c>
      <c r="E1087" s="2">
        <v>0</v>
      </c>
      <c r="F1087" s="2">
        <v>0</v>
      </c>
      <c r="G1087" s="3">
        <f t="shared" si="38"/>
        <v>3002.2053599999999</v>
      </c>
      <c r="H1087" s="3">
        <f t="shared" si="35"/>
        <v>0.72999999999956344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15598.74</v>
      </c>
      <c r="D1092" s="2">
        <f>BILANCA!E87</f>
        <v>11695.47</v>
      </c>
      <c r="E1092" s="2">
        <v>0</v>
      </c>
      <c r="F1092" s="2">
        <v>0</v>
      </c>
      <c r="G1092" s="3">
        <f t="shared" si="38"/>
        <v>3197.1537600000001</v>
      </c>
      <c r="H1092" s="3">
        <f t="shared" si="35"/>
        <v>0.72999999999956344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240</v>
      </c>
      <c r="D1152" s="2">
        <f>BILANCA!E147</f>
        <v>321959.52</v>
      </c>
      <c r="E1152" s="2">
        <v>0</v>
      </c>
      <c r="F1152" s="2">
        <v>0</v>
      </c>
      <c r="G1152" s="3">
        <f t="shared" si="38"/>
        <v>91470.583679999996</v>
      </c>
      <c r="H1152" s="3">
        <f t="shared" si="41"/>
        <v>0.47999999998137355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320699.52000000002</v>
      </c>
      <c r="E1155" s="2">
        <v>0</v>
      </c>
      <c r="F1155" s="2">
        <v>0</v>
      </c>
      <c r="G1155" s="3">
        <f t="shared" si="38"/>
        <v>93002.860799999995</v>
      </c>
      <c r="H1155" s="3">
        <f t="shared" si="41"/>
        <v>0.47999999998137355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279039.88</v>
      </c>
      <c r="E1161" s="2">
        <v>0</v>
      </c>
      <c r="F1161" s="2">
        <v>0</v>
      </c>
      <c r="G1161" s="3">
        <f t="shared" si="38"/>
        <v>84270.04376</v>
      </c>
      <c r="H1161" s="3">
        <f t="shared" si="41"/>
        <v>0.11999999999534339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41659.64</v>
      </c>
      <c r="E1163" s="2">
        <v>0</v>
      </c>
      <c r="F1163" s="2">
        <v>0</v>
      </c>
      <c r="G1163" s="3">
        <f t="shared" si="38"/>
        <v>12747.849839999999</v>
      </c>
      <c r="H1163" s="3">
        <f t="shared" si="41"/>
        <v>0.36000000000058208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240</v>
      </c>
      <c r="D1166" s="2">
        <f>BILANCA!E161</f>
        <v>1260</v>
      </c>
      <c r="E1166" s="2">
        <v>0</v>
      </c>
      <c r="F1166" s="2">
        <v>0</v>
      </c>
      <c r="G1166" s="3">
        <f t="shared" si="38"/>
        <v>430.56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243347.67</v>
      </c>
      <c r="D1176" s="2">
        <f>BILANCA!E171</f>
        <v>0</v>
      </c>
      <c r="E1176" s="2">
        <v>0</v>
      </c>
      <c r="F1176" s="2">
        <v>0</v>
      </c>
      <c r="G1176" s="3">
        <f t="shared" si="38"/>
        <v>40395.713220000005</v>
      </c>
      <c r="H1176" s="3">
        <f t="shared" si="41"/>
        <v>0.32999999998719431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243347.67</v>
      </c>
      <c r="D1179" s="2">
        <f>BILANCA!E174</f>
        <v>0</v>
      </c>
      <c r="E1179" s="2">
        <v>0</v>
      </c>
      <c r="F1179" s="2">
        <v>0</v>
      </c>
      <c r="G1179" s="3">
        <f t="shared" si="38"/>
        <v>41125.756230000006</v>
      </c>
      <c r="H1179" s="3">
        <f t="shared" si="41"/>
        <v>0.32999999998719431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8733477.620000001</v>
      </c>
      <c r="D1180" s="2">
        <f>BILANCA!E176</f>
        <v>9178905.8200000003</v>
      </c>
      <c r="E1180" s="2">
        <v>0</v>
      </c>
      <c r="F1180" s="2">
        <v>0</v>
      </c>
      <c r="G1180" s="3">
        <f t="shared" si="38"/>
        <v>4605519.1742000002</v>
      </c>
      <c r="H1180" s="3">
        <f t="shared" si="41"/>
        <v>0.55999999865889549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275541.95999999996</v>
      </c>
      <c r="D1181" s="2">
        <f>BILANCA!E177</f>
        <v>422670.64</v>
      </c>
      <c r="E1181" s="2">
        <v>0</v>
      </c>
      <c r="F1181" s="2">
        <v>0</v>
      </c>
      <c r="G1181" s="3">
        <f t="shared" si="38"/>
        <v>191671.03404</v>
      </c>
      <c r="H1181" s="3">
        <f t="shared" si="41"/>
        <v>0.40000000002328306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269079.07999999996</v>
      </c>
      <c r="D1182" s="2">
        <f>BILANCA!E178</f>
        <v>302900.64</v>
      </c>
      <c r="E1182" s="2">
        <v>0</v>
      </c>
      <c r="F1182" s="2">
        <v>0</v>
      </c>
      <c r="G1182" s="3">
        <f t="shared" si="38"/>
        <v>150479.42191999999</v>
      </c>
      <c r="H1182" s="3">
        <f t="shared" si="41"/>
        <v>0.43999999994412065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246308.47</v>
      </c>
      <c r="D1183" s="2">
        <f>BILANCA!E179</f>
        <v>280977.59000000003</v>
      </c>
      <c r="E1183" s="2">
        <v>0</v>
      </c>
      <c r="F1183" s="2">
        <v>0</v>
      </c>
      <c r="G1183" s="3">
        <f t="shared" si="38"/>
        <v>139829.61145</v>
      </c>
      <c r="H1183" s="3">
        <f t="shared" si="41"/>
        <v>0.87999999997555278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7360.36</v>
      </c>
      <c r="D1184" s="2">
        <f>BILANCA!E180</f>
        <v>18348.57</v>
      </c>
      <c r="E1184" s="2">
        <v>0</v>
      </c>
      <c r="F1184" s="2">
        <v>0</v>
      </c>
      <c r="G1184" s="3">
        <f t="shared" si="38"/>
        <v>7666.0049999999992</v>
      </c>
      <c r="H1184" s="3">
        <f t="shared" si="41"/>
        <v>0.78999999999996362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132.78</v>
      </c>
      <c r="D1185" s="2">
        <f>BILANCA!E181</f>
        <v>439.76</v>
      </c>
      <c r="E1185" s="2">
        <v>0</v>
      </c>
      <c r="F1185" s="2">
        <v>0</v>
      </c>
      <c r="G1185" s="3">
        <f t="shared" si="38"/>
        <v>177.1525</v>
      </c>
      <c r="H1185" s="3">
        <f t="shared" si="41"/>
        <v>0.46000000000000796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132.78</v>
      </c>
      <c r="D1188" s="2">
        <f>BILANCA!E184</f>
        <v>439.76</v>
      </c>
      <c r="E1188" s="2">
        <v>0</v>
      </c>
      <c r="F1188" s="2">
        <v>0</v>
      </c>
      <c r="G1188" s="3">
        <f t="shared" si="38"/>
        <v>180.18939999999998</v>
      </c>
      <c r="H1188" s="3">
        <f t="shared" si="41"/>
        <v>0.46000000000000796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15277.47</v>
      </c>
      <c r="D1200" s="2">
        <f>BILANCA!E196</f>
        <v>3134.72</v>
      </c>
      <c r="E1200" s="2">
        <v>0</v>
      </c>
      <c r="F1200" s="2">
        <v>0</v>
      </c>
      <c r="G1200" s="3">
        <f t="shared" si="38"/>
        <v>4093.9128999999994</v>
      </c>
      <c r="H1200" s="3">
        <f t="shared" si="41"/>
        <v>0.74999999999954525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6462.88</v>
      </c>
      <c r="D1201" s="2">
        <f>BILANCA!E197</f>
        <v>1420.25</v>
      </c>
      <c r="E1201" s="2">
        <v>0</v>
      </c>
      <c r="F1201" s="2">
        <v>0</v>
      </c>
      <c r="G1201" s="3">
        <f t="shared" si="38"/>
        <v>1776.9455800000001</v>
      </c>
      <c r="H1201" s="3">
        <f t="shared" si="41"/>
        <v>0.36999999999989086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6462.88</v>
      </c>
      <c r="D1203" s="2">
        <f>BILANCA!E199</f>
        <v>1420.25</v>
      </c>
      <c r="E1203" s="2">
        <v>0</v>
      </c>
      <c r="F1203" s="2">
        <v>0</v>
      </c>
      <c r="G1203" s="3">
        <f t="shared" si="44"/>
        <v>1795.55234</v>
      </c>
      <c r="H1203" s="3">
        <f t="shared" si="45"/>
        <v>0.36999999999989086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118349.75</v>
      </c>
      <c r="E1251" s="2">
        <v>0</v>
      </c>
      <c r="F1251" s="2">
        <v>0</v>
      </c>
      <c r="G1251" s="3">
        <f>B1251/1000*C1251+B1251/500*D1251</f>
        <v>57044.5795</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8457935.6600000001</v>
      </c>
      <c r="D1255" s="2">
        <f>BILANCA!E251</f>
        <v>8756235.1799999997</v>
      </c>
      <c r="E1255" s="2">
        <v>0</v>
      </c>
      <c r="F1255" s="2">
        <v>0</v>
      </c>
      <c r="G1255" s="3">
        <f t="shared" si="38"/>
        <v>6362749.4748999998</v>
      </c>
      <c r="H1255" s="3">
        <f t="shared" si="41"/>
        <v>0.51999999955296516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7708642.6699999999</v>
      </c>
      <c r="D1256" s="2">
        <f>BILANCA!E252</f>
        <v>8712411.4399999995</v>
      </c>
      <c r="E1256" s="2">
        <v>0</v>
      </c>
      <c r="F1256" s="2">
        <v>0</v>
      </c>
      <c r="G1256" s="3">
        <f t="shared" si="38"/>
        <v>6182832.5252999989</v>
      </c>
      <c r="H1256" s="3">
        <f t="shared" si="41"/>
        <v>0.76999999955296516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7708826.0300000003</v>
      </c>
      <c r="D1257" s="2">
        <f>BILANCA!E253</f>
        <v>8712411.4399999995</v>
      </c>
      <c r="E1257" s="2">
        <v>0</v>
      </c>
      <c r="F1257" s="2">
        <v>0</v>
      </c>
      <c r="G1257" s="3">
        <f t="shared" si="38"/>
        <v>6208011.2807700001</v>
      </c>
      <c r="H1257" s="3">
        <f t="shared" si="41"/>
        <v>0.46999999973922968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183.36</v>
      </c>
      <c r="D1258" s="2">
        <f>BILANCA!E254</f>
        <v>0</v>
      </c>
      <c r="E1258" s="2">
        <v>0</v>
      </c>
      <c r="F1258" s="2">
        <v>0</v>
      </c>
      <c r="G1258" s="3">
        <f t="shared" si="38"/>
        <v>45.473280000000003</v>
      </c>
      <c r="H1258" s="3">
        <f t="shared" si="41"/>
        <v>0.36000000000001364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749052.99</v>
      </c>
      <c r="D1259" s="2">
        <f>BILANCA!E255</f>
        <v>-278135.78000000003</v>
      </c>
      <c r="E1259" s="2">
        <v>0</v>
      </c>
      <c r="F1259" s="2">
        <v>0</v>
      </c>
      <c r="G1259" s="3">
        <f t="shared" si="38"/>
        <v>48002.576069999981</v>
      </c>
      <c r="H1259" s="3">
        <f t="shared" si="41"/>
        <v>0.22999999998137355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749052.99</v>
      </c>
      <c r="D1260" s="2">
        <f>BILANCA!E256</f>
        <v>0</v>
      </c>
      <c r="E1260" s="2">
        <v>0</v>
      </c>
      <c r="F1260" s="2">
        <v>0</v>
      </c>
      <c r="G1260" s="3">
        <f t="shared" si="38"/>
        <v>187263.2475</v>
      </c>
      <c r="H1260" s="3">
        <f t="shared" si="41"/>
        <v>1.0000000009313226E-2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102133.91</v>
      </c>
      <c r="D1261" s="2">
        <f>BILANCA!E257</f>
        <v>0</v>
      </c>
      <c r="E1261" s="2">
        <v>0</v>
      </c>
      <c r="F1261" s="2">
        <v>0</v>
      </c>
      <c r="G1261" s="3">
        <f t="shared" si="38"/>
        <v>25635.611410000001</v>
      </c>
      <c r="H1261" s="3">
        <f t="shared" si="41"/>
        <v>8.999999999650754E-2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646919.07999999996</v>
      </c>
      <c r="D1262" s="2">
        <f>BILANCA!E258</f>
        <v>0</v>
      </c>
      <c r="E1262" s="2">
        <v>0</v>
      </c>
      <c r="F1262" s="2">
        <v>0</v>
      </c>
      <c r="G1262" s="3">
        <f t="shared" si="38"/>
        <v>163023.60816</v>
      </c>
      <c r="H1262" s="3">
        <f t="shared" si="41"/>
        <v>7.9999999958090484E-2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278135.78000000003</v>
      </c>
      <c r="E1264" s="2">
        <v>0</v>
      </c>
      <c r="F1264" s="2">
        <v>0</v>
      </c>
      <c r="G1264" s="3">
        <f t="shared" si="38"/>
        <v>141292.97624000002</v>
      </c>
      <c r="H1264" s="3">
        <f t="shared" si="41"/>
        <v>0.21999999997206032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278135.78000000003</v>
      </c>
      <c r="E1266" s="2">
        <v>0</v>
      </c>
      <c r="F1266" s="2">
        <v>0</v>
      </c>
      <c r="G1266" s="3">
        <f t="shared" si="38"/>
        <v>142405.51936000001</v>
      </c>
      <c r="H1266" s="3">
        <f t="shared" si="41"/>
        <v>0.21999999997206032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240</v>
      </c>
      <c r="D1278" s="2">
        <f>BILANCA!E274</f>
        <v>321959.52</v>
      </c>
      <c r="E1278" s="2">
        <v>0</v>
      </c>
      <c r="F1278" s="2">
        <v>0</v>
      </c>
      <c r="G1278" s="3">
        <f t="shared" si="38"/>
        <v>172634.62272000001</v>
      </c>
      <c r="H1278" s="3">
        <f t="shared" si="41"/>
        <v>0.47999999998137355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320699.52000000002</v>
      </c>
      <c r="E1281" s="2">
        <v>0</v>
      </c>
      <c r="F1281" s="2">
        <v>0</v>
      </c>
      <c r="G1281" s="3">
        <f t="shared" si="48"/>
        <v>173819.13984000002</v>
      </c>
      <c r="H1281" s="3">
        <f t="shared" si="49"/>
        <v>0.47999999998137355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279039.88</v>
      </c>
      <c r="E1287" s="2">
        <v>0</v>
      </c>
      <c r="F1287" s="2">
        <v>0</v>
      </c>
      <c r="G1287" s="3">
        <f t="shared" si="48"/>
        <v>154588.09352000002</v>
      </c>
      <c r="H1287" s="3">
        <f t="shared" si="49"/>
        <v>0.11999999999534339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41659.64</v>
      </c>
      <c r="E1289" s="2">
        <v>0</v>
      </c>
      <c r="F1289" s="2">
        <v>0</v>
      </c>
      <c r="G1289" s="3">
        <f t="shared" si="48"/>
        <v>23246.079120000002</v>
      </c>
      <c r="H1289" s="3">
        <f t="shared" si="49"/>
        <v>0.36000000000058208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240</v>
      </c>
      <c r="D1292" s="2">
        <f>BILANCA!E288</f>
        <v>1260</v>
      </c>
      <c r="E1292" s="2">
        <v>0</v>
      </c>
      <c r="F1292" s="2">
        <v>0</v>
      </c>
      <c r="G1292" s="3">
        <f t="shared" si="48"/>
        <v>778.31999999999994</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128353</v>
      </c>
      <c r="E1301" s="2">
        <v>0</v>
      </c>
      <c r="F1301" s="2">
        <v>0</v>
      </c>
      <c r="G1301" s="3">
        <f t="shared" si="38"/>
        <v>74701.445999999996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128353</v>
      </c>
      <c r="E1302" s="2">
        <v>0</v>
      </c>
      <c r="F1302" s="2">
        <v>0</v>
      </c>
      <c r="G1302" s="3">
        <f t="shared" si="38"/>
        <v>74958.152000000002</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240</v>
      </c>
      <c r="D1305" s="2">
        <f>BILANCA!E302</f>
        <v>321959.52</v>
      </c>
      <c r="E1305" s="2">
        <v>0</v>
      </c>
      <c r="F1305" s="2">
        <v>0</v>
      </c>
      <c r="G1305" s="3">
        <f t="shared" si="38"/>
        <v>190026.91679999998</v>
      </c>
      <c r="H1305" s="3">
        <f t="shared" si="41"/>
        <v>0.47999999998137355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8628.74</v>
      </c>
      <c r="D1311" s="2">
        <f>BILANCA!E308</f>
        <v>2698.96</v>
      </c>
      <c r="E1311" s="2">
        <v>0</v>
      </c>
      <c r="F1311" s="2">
        <v>0</v>
      </c>
      <c r="G1311" s="3">
        <f t="shared" si="52"/>
        <v>4222.02466</v>
      </c>
      <c r="H1311" s="3">
        <f t="shared" si="41"/>
        <v>0.3000000000001819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6970</v>
      </c>
      <c r="D1312" s="2">
        <f>BILANCA!E309</f>
        <v>0</v>
      </c>
      <c r="E1312" s="2">
        <v>0</v>
      </c>
      <c r="F1312" s="2">
        <v>0</v>
      </c>
      <c r="G1312" s="3">
        <f t="shared" si="52"/>
        <v>2104.94</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8840</v>
      </c>
      <c r="E1313" s="2">
        <v>0</v>
      </c>
      <c r="F1313" s="2">
        <v>0</v>
      </c>
      <c r="G1313" s="3">
        <f t="shared" si="52"/>
        <v>5357.04</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156.51</v>
      </c>
      <c r="E1314" s="2">
        <v>0</v>
      </c>
      <c r="F1314" s="2">
        <v>0</v>
      </c>
      <c r="G1314" s="3">
        <f t="shared" si="52"/>
        <v>95.158079999999998</v>
      </c>
      <c r="H1314" s="3">
        <f t="shared" si="41"/>
        <v>0.49000000000000909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269079.08</v>
      </c>
      <c r="D1340" s="2">
        <f>BILANCA!E337</f>
        <v>302900.64</v>
      </c>
      <c r="E1340" s="2">
        <v>0</v>
      </c>
      <c r="F1340" s="2">
        <v>0</v>
      </c>
      <c r="G1340" s="3">
        <f t="shared" si="52"/>
        <v>288710.51880000002</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6462.88</v>
      </c>
      <c r="D1342" s="2">
        <f>BILANCA!E339</f>
        <v>1420.25</v>
      </c>
      <c r="E1342" s="2">
        <v>0</v>
      </c>
      <c r="F1342" s="2">
        <v>0</v>
      </c>
      <c r="G1342" s="3">
        <f t="shared" si="52"/>
        <v>3088.7221600000003</v>
      </c>
      <c r="H1342" s="3">
        <f t="shared" si="41"/>
        <v>0.36999999999989086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921.73</v>
      </c>
      <c r="D1347" s="2">
        <f>BILANCA!E344</f>
        <v>0</v>
      </c>
      <c r="E1347" s="2">
        <v>0</v>
      </c>
      <c r="F1347" s="2">
        <v>0</v>
      </c>
      <c r="G1347" s="3">
        <f t="shared" si="52"/>
        <v>310.62301000000002</v>
      </c>
      <c r="H1347" s="3">
        <f t="shared" si="41"/>
        <v>0.26999999999998181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13107.54</v>
      </c>
      <c r="E1370" s="2">
        <v>0</v>
      </c>
      <c r="F1370" s="2">
        <v>0</v>
      </c>
      <c r="G1370" s="3">
        <f t="shared" si="57"/>
        <v>9437.4287999999997</v>
      </c>
      <c r="H1370" s="3">
        <f t="shared" si="58"/>
        <v>0.45999999999912689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103776.8</v>
      </c>
      <c r="E1374" s="2">
        <v>0</v>
      </c>
      <c r="F1374" s="2">
        <v>0</v>
      </c>
      <c r="G1374" s="3">
        <f t="shared" si="59"/>
        <v>75549.510399999999</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1465.41</v>
      </c>
      <c r="E1382" s="2">
        <v>0</v>
      </c>
      <c r="F1382" s="2">
        <v>0</v>
      </c>
      <c r="G1382" s="3">
        <f t="shared" si="59"/>
        <v>1090.26504</v>
      </c>
      <c r="H1382" s="3">
        <f t="shared" si="60"/>
        <v>0.41000000000008185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35207</v>
      </c>
      <c r="E1386" s="2">
        <v>0</v>
      </c>
      <c r="F1386" s="2">
        <v>0</v>
      </c>
      <c r="G1386" s="3">
        <f t="shared" si="59"/>
        <v>26475.664000000001</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128353</v>
      </c>
      <c r="E1399" s="2">
        <v>0</v>
      </c>
      <c r="F1399" s="2">
        <v>0</v>
      </c>
      <c r="G1399" s="3">
        <f t="shared" si="61"/>
        <v>99858.634000000005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4168006.69</v>
      </c>
      <c r="D1510" s="2">
        <f>'RAS-funkcijski'!E114</f>
        <v>5185312.46</v>
      </c>
      <c r="E1510" s="2">
        <v>0</v>
      </c>
      <c r="F1510" s="2">
        <v>0</v>
      </c>
      <c r="G1510" s="3">
        <f t="shared" si="52"/>
        <v>1599249.4771</v>
      </c>
      <c r="H1510" s="3">
        <f t="shared" si="63"/>
        <v>0.77000000001862645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4168006.69</v>
      </c>
      <c r="D1514" s="2">
        <f>'RAS-funkcijski'!E118</f>
        <v>5185312.46</v>
      </c>
      <c r="E1514" s="2">
        <v>0</v>
      </c>
      <c r="F1514" s="2">
        <v>0</v>
      </c>
      <c r="G1514" s="3">
        <f t="shared" si="52"/>
        <v>1657404.0035399999</v>
      </c>
      <c r="H1514" s="3">
        <f t="shared" si="63"/>
        <v>0.77000000001862645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4168006.69</v>
      </c>
      <c r="D1516" s="2">
        <f>'RAS-funkcijski'!E120</f>
        <v>5185312.46</v>
      </c>
      <c r="E1516" s="2">
        <v>0</v>
      </c>
      <c r="F1516" s="2">
        <v>0</v>
      </c>
      <c r="G1516" s="3">
        <f t="shared" si="52"/>
        <v>1686481.26676</v>
      </c>
      <c r="H1516" s="3">
        <f t="shared" si="63"/>
        <v>0.77000000001862645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4168006.69</v>
      </c>
      <c r="D1537" s="14">
        <f>'RAS-funkcijski'!E141</f>
        <v>5185312.46</v>
      </c>
      <c r="E1537" s="14">
        <v>0</v>
      </c>
      <c r="F1537" s="14">
        <v>0</v>
      </c>
      <c r="G1537" s="15">
        <f t="shared" si="52"/>
        <v>1991792.5305700002</v>
      </c>
      <c r="H1537" s="15">
        <f t="shared" si="63"/>
        <v>0.77000000001862645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275541.96000000002</v>
      </c>
      <c r="D1582" s="7"/>
      <c r="E1582" s="7">
        <v>0</v>
      </c>
      <c r="F1582" s="7">
        <v>0</v>
      </c>
      <c r="G1582" s="8">
        <f t="shared" ref="G1582:G1686" si="70">B1582/1000*C1582</f>
        <v>275.54196000000002</v>
      </c>
      <c r="H1582" s="8">
        <f t="shared" ref="H1582:H1686" si="71">ABS(C1582-ROUND(C1582,0))</f>
        <v>3.9999999979045242E-2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4896848.51</v>
      </c>
      <c r="D1583" s="2">
        <v>0</v>
      </c>
      <c r="E1583" s="2">
        <v>0</v>
      </c>
      <c r="F1583" s="2">
        <v>0</v>
      </c>
      <c r="G1583" s="3">
        <f t="shared" si="70"/>
        <v>9793.6970199999996</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3581803.08</v>
      </c>
      <c r="D1585" s="2">
        <v>0</v>
      </c>
      <c r="E1585" s="2">
        <v>0</v>
      </c>
      <c r="F1585" s="2">
        <v>0</v>
      </c>
      <c r="G1585" s="3">
        <f t="shared" si="70"/>
        <v>14327.212320000001</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3244776.02</v>
      </c>
      <c r="D1586" s="2">
        <v>0</v>
      </c>
      <c r="E1586" s="2">
        <v>0</v>
      </c>
      <c r="F1586" s="2">
        <v>0</v>
      </c>
      <c r="G1586" s="3">
        <f t="shared" si="70"/>
        <v>16223.8801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327548.86</v>
      </c>
      <c r="D1587" s="2">
        <v>0</v>
      </c>
      <c r="E1587" s="2">
        <v>0</v>
      </c>
      <c r="F1587" s="2">
        <v>0</v>
      </c>
      <c r="G1587" s="3">
        <f t="shared" si="70"/>
        <v>1965.2931599999999</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1596.39</v>
      </c>
      <c r="D1588" s="2">
        <v>0</v>
      </c>
      <c r="E1588" s="2">
        <v>0</v>
      </c>
      <c r="F1588" s="2">
        <v>0</v>
      </c>
      <c r="G1588" s="3">
        <f t="shared" si="70"/>
        <v>11.17473</v>
      </c>
      <c r="H1588" s="3">
        <f t="shared" si="71"/>
        <v>0.39000000000010004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7881.81</v>
      </c>
      <c r="D1593" s="2">
        <v>0</v>
      </c>
      <c r="E1593" s="2">
        <v>0</v>
      </c>
      <c r="F1593" s="2">
        <v>0</v>
      </c>
      <c r="G1593" s="3">
        <f t="shared" si="70"/>
        <v>94.581720000000004</v>
      </c>
      <c r="H1593" s="3">
        <f t="shared" si="71"/>
        <v>0.18999999999959982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1138833.9099999999</v>
      </c>
      <c r="D1594" s="2">
        <v>0</v>
      </c>
      <c r="E1594" s="2">
        <v>0</v>
      </c>
      <c r="F1594" s="2">
        <v>0</v>
      </c>
      <c r="G1594" s="3">
        <f t="shared" si="70"/>
        <v>14804.840829999997</v>
      </c>
      <c r="H1594" s="3">
        <f t="shared" si="71"/>
        <v>9.0000000083819032E-2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176211.52</v>
      </c>
      <c r="D1601" s="2">
        <v>0</v>
      </c>
      <c r="E1601" s="2">
        <v>0</v>
      </c>
      <c r="F1601" s="2">
        <v>0</v>
      </c>
      <c r="G1601" s="3">
        <f>B1601/1000*C1601</f>
        <v>3524.2303999999999</v>
      </c>
      <c r="H1601" s="3">
        <f>ABS(C1601-ROUND(C1601,0))</f>
        <v>0.48000000001047738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4749719.83</v>
      </c>
      <c r="D1602" s="2">
        <v>0</v>
      </c>
      <c r="E1602" s="2">
        <v>0</v>
      </c>
      <c r="F1602" s="2">
        <v>0</v>
      </c>
      <c r="G1602" s="3">
        <f t="shared" si="70"/>
        <v>99744.116430000009</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3547981.52</v>
      </c>
      <c r="D1604" s="2">
        <v>0</v>
      </c>
      <c r="E1604" s="2">
        <v>0</v>
      </c>
      <c r="F1604" s="2">
        <v>0</v>
      </c>
      <c r="G1604" s="3">
        <f t="shared" si="70"/>
        <v>81603.574959999998</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3210106.9</v>
      </c>
      <c r="D1605" s="2">
        <v>0</v>
      </c>
      <c r="E1605" s="2">
        <v>0</v>
      </c>
      <c r="F1605" s="2">
        <v>0</v>
      </c>
      <c r="G1605" s="3">
        <f t="shared" si="70"/>
        <v>77042.565600000002</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316560.65000000002</v>
      </c>
      <c r="D1606" s="2">
        <v>0</v>
      </c>
      <c r="E1606" s="2">
        <v>0</v>
      </c>
      <c r="F1606" s="2">
        <v>0</v>
      </c>
      <c r="G1606" s="3">
        <f t="shared" si="70"/>
        <v>7914.0162500000006</v>
      </c>
      <c r="H1606" s="3">
        <f t="shared" si="71"/>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1289.4100000000001</v>
      </c>
      <c r="D1607" s="2">
        <v>0</v>
      </c>
      <c r="E1607" s="2">
        <v>0</v>
      </c>
      <c r="F1607" s="2">
        <v>0</v>
      </c>
      <c r="G1607" s="3">
        <f t="shared" si="70"/>
        <v>33.524659999999997</v>
      </c>
      <c r="H1607" s="3">
        <f t="shared" si="71"/>
        <v>0.41000000000008185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20024.560000000001</v>
      </c>
      <c r="D1612" s="2">
        <v>0</v>
      </c>
      <c r="E1612" s="2">
        <v>0</v>
      </c>
      <c r="F1612" s="2">
        <v>0</v>
      </c>
      <c r="G1612" s="3">
        <f t="shared" si="70"/>
        <v>620.76136000000008</v>
      </c>
      <c r="H1612" s="3">
        <f t="shared" si="71"/>
        <v>0.43999999999869033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1143876.54</v>
      </c>
      <c r="D1613" s="2">
        <v>0</v>
      </c>
      <c r="E1613" s="2">
        <v>0</v>
      </c>
      <c r="F1613" s="2">
        <v>0</v>
      </c>
      <c r="G1613" s="3">
        <f t="shared" si="70"/>
        <v>36604.049279999999</v>
      </c>
      <c r="H1613" s="3">
        <f t="shared" si="71"/>
        <v>0.4599999999627471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57861.77</v>
      </c>
      <c r="D1620" s="2">
        <v>0</v>
      </c>
      <c r="E1620" s="2">
        <v>0</v>
      </c>
      <c r="F1620" s="2">
        <v>0</v>
      </c>
      <c r="G1620" s="3">
        <f>B1620/1000*C1620</f>
        <v>2256.6090300000001</v>
      </c>
      <c r="H1620" s="3">
        <f>ABS(C1620-ROUND(C1620,0))</f>
        <v>0.23000000000320142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422670.63999999966</v>
      </c>
      <c r="D1621" s="2">
        <v>0</v>
      </c>
      <c r="E1621" s="2">
        <v>0</v>
      </c>
      <c r="F1621" s="2">
        <v>0</v>
      </c>
      <c r="G1621" s="3">
        <f t="shared" si="70"/>
        <v>16906.825599999986</v>
      </c>
      <c r="H1621" s="3">
        <f t="shared" si="71"/>
        <v>0.36000000033527613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422670.64</v>
      </c>
      <c r="D1681" s="2">
        <v>0</v>
      </c>
      <c r="E1681" s="2">
        <v>0</v>
      </c>
      <c r="F1681" s="2">
        <v>0</v>
      </c>
      <c r="G1681" s="3">
        <f t="shared" si="70"/>
        <v>42267.064000000006</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302900.64</v>
      </c>
      <c r="D1683" s="2">
        <v>0</v>
      </c>
      <c r="E1683" s="2">
        <v>0</v>
      </c>
      <c r="F1683" s="2">
        <v>0</v>
      </c>
      <c r="G1683" s="3">
        <f t="shared" si="70"/>
        <v>30895.865279999998</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1420.25</v>
      </c>
      <c r="D1684" s="2">
        <v>0</v>
      </c>
      <c r="E1684" s="2">
        <v>0</v>
      </c>
      <c r="F1684" s="2">
        <v>0</v>
      </c>
      <c r="G1684" s="3">
        <f t="shared" si="70"/>
        <v>146.28574999999998</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118349.75</v>
      </c>
      <c r="D1686" s="14">
        <v>0</v>
      </c>
      <c r="E1686" s="14">
        <v>0</v>
      </c>
      <c r="F1686" s="14">
        <v>0</v>
      </c>
      <c r="G1686" s="15">
        <f t="shared" si="70"/>
        <v>12426.723749999999</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18311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3654</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3230334.41</v>
      </c>
      <c r="I17" s="275">
        <f>'PR-RAS'!E6</f>
        <v>4187730.6899999995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3189791.65</v>
      </c>
      <c r="I18" s="275">
        <f>'PR-RAS'!E152</f>
        <v>4046478.55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749052.99000000022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278135.78000000049</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7705507.9499999993</v>
      </c>
      <c r="I22" s="275">
        <f>BILANCA!E7</f>
        <v>8712411.4399999995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1027969.67</v>
      </c>
      <c r="I23" s="275">
        <f>BILANCA!E69</f>
        <v>466494.38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275541.95999999996</v>
      </c>
      <c r="I24" s="275">
        <f>BILANCA!E177</f>
        <v>422670.64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8457935.6600000001</v>
      </c>
      <c r="I25" s="275">
        <f>BILANCA!E251</f>
        <v>8756235.1799999997</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4168006.69</v>
      </c>
      <c r="I30" s="275">
        <f>'RAS-funkcijski'!E114</f>
        <v>5185312.46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4168006.69</v>
      </c>
      <c r="I31" s="275">
        <f>'RAS-funkcijski'!E141</f>
        <v>5185312.46</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275541.96000000002</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422670.63999999966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422670.64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88"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3230334.41</v>
      </c>
      <c r="E6" s="60">
        <f>E7+E43+E49+E82+E106+E125+E134+E140</f>
        <v>4187730.6899999995</v>
      </c>
      <c r="F6" s="45">
        <f t="shared" ref="F6:F132" si="0">IF(D6&lt;&gt;0,IF(E6/D6&gt;=100,"&gt;&gt;100",E6/D6*100),"-")</f>
        <v>129.63768323911702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2943646.76</v>
      </c>
      <c r="E49" s="60">
        <f>E50+E53+E58+E61+E64+E68+E71+E74+E77</f>
        <v>3382878.27</v>
      </c>
      <c r="F49" s="45">
        <f t="shared" si="0"/>
        <v>114.92133893130574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2887996.01</v>
      </c>
      <c r="E68" s="60">
        <f t="shared" si="11"/>
        <v>3327428.83</v>
      </c>
      <c r="F68" s="45">
        <f t="shared" si="0"/>
        <v>115.21583888891871</v>
      </c>
    </row>
    <row r="69" spans="1:6" ht="12.75" customHeight="1" x14ac:dyDescent="0.2">
      <c r="A69" s="63" t="s">
        <v>141</v>
      </c>
      <c r="B69" s="64" t="s">
        <v>142</v>
      </c>
      <c r="C69" s="247" t="s">
        <v>141</v>
      </c>
      <c r="D69" s="194">
        <v>2886931.01</v>
      </c>
      <c r="E69" s="194">
        <v>3200869.63</v>
      </c>
      <c r="F69" s="45">
        <f t="shared" si="0"/>
        <v>110.87447600626939</v>
      </c>
    </row>
    <row r="70" spans="1:6" ht="24" x14ac:dyDescent="0.2">
      <c r="A70" s="63" t="s">
        <v>143</v>
      </c>
      <c r="B70" s="64" t="s">
        <v>144</v>
      </c>
      <c r="C70" s="247" t="s">
        <v>143</v>
      </c>
      <c r="D70" s="194">
        <v>1065</v>
      </c>
      <c r="E70" s="194">
        <v>126559.2</v>
      </c>
      <c r="F70" s="45" t="str">
        <f t="shared" si="0"/>
        <v>&gt;&gt;100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53672.800000000003</v>
      </c>
      <c r="E74" s="60">
        <f t="shared" si="13"/>
        <v>48639</v>
      </c>
      <c r="F74" s="45">
        <f t="shared" si="0"/>
        <v>90.621320296313954</v>
      </c>
    </row>
    <row r="75" spans="1:6" ht="12.75" customHeight="1" x14ac:dyDescent="0.2">
      <c r="A75" s="63" t="s">
        <v>153</v>
      </c>
      <c r="B75" s="65" t="s">
        <v>154</v>
      </c>
      <c r="C75" s="247" t="s">
        <v>153</v>
      </c>
      <c r="D75" s="194">
        <v>53672.800000000003</v>
      </c>
      <c r="E75" s="194">
        <v>48639</v>
      </c>
      <c r="F75" s="45">
        <f t="shared" si="0"/>
        <v>90.621320296313954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1977.95</v>
      </c>
      <c r="E77" s="60">
        <f t="shared" si="14"/>
        <v>6810.44</v>
      </c>
      <c r="F77" s="45">
        <f t="shared" si="0"/>
        <v>344.3181071311206</v>
      </c>
    </row>
    <row r="78" spans="1:6" ht="12.75" customHeight="1" x14ac:dyDescent="0.2">
      <c r="A78" s="63">
        <v>6391</v>
      </c>
      <c r="B78" s="64" t="s">
        <v>159</v>
      </c>
      <c r="C78" s="247" t="s">
        <v>160</v>
      </c>
      <c r="D78" s="194">
        <v>296.7</v>
      </c>
      <c r="E78" s="194">
        <v>1021.57</v>
      </c>
      <c r="F78" s="45">
        <f t="shared" si="0"/>
        <v>344.31075160094372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1681.25</v>
      </c>
      <c r="E80" s="194">
        <v>5788.87</v>
      </c>
      <c r="F80" s="45">
        <f t="shared" si="0"/>
        <v>344.31940520446096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10.08</v>
      </c>
      <c r="E82" s="60">
        <f t="shared" si="15"/>
        <v>5.05</v>
      </c>
      <c r="F82" s="45">
        <f t="shared" si="0"/>
        <v>50.099206349206348</v>
      </c>
    </row>
    <row r="83" spans="1:6" ht="12.75" customHeight="1" x14ac:dyDescent="0.2">
      <c r="A83" s="63">
        <v>641</v>
      </c>
      <c r="B83" s="64" t="s">
        <v>169</v>
      </c>
      <c r="C83" s="247" t="s">
        <v>170</v>
      </c>
      <c r="D83" s="60">
        <f t="shared" ref="D83:E83" si="16">SUM(D84:D90)</f>
        <v>10.08</v>
      </c>
      <c r="E83" s="60">
        <f t="shared" si="16"/>
        <v>5.05</v>
      </c>
      <c r="F83" s="45">
        <f t="shared" si="0"/>
        <v>50.099206349206348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10.08</v>
      </c>
      <c r="E85" s="194">
        <v>5.05</v>
      </c>
      <c r="F85" s="45">
        <f t="shared" si="0"/>
        <v>50.099206349206348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36234.199999999997</v>
      </c>
      <c r="E106" s="60">
        <f>E107+E112+E120+E124</f>
        <v>26885</v>
      </c>
      <c r="F106" s="45">
        <f t="shared" si="0"/>
        <v>74.19785727296312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36234.199999999997</v>
      </c>
      <c r="E112" s="60">
        <f t="shared" si="20"/>
        <v>26885</v>
      </c>
      <c r="F112" s="45">
        <f t="shared" si="0"/>
        <v>74.19785727296312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36234.199999999997</v>
      </c>
      <c r="E117" s="194">
        <v>26885</v>
      </c>
      <c r="F117" s="45">
        <f t="shared" si="0"/>
        <v>74.19785727296312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45248.1</v>
      </c>
      <c r="E125" s="60">
        <f t="shared" si="22"/>
        <v>44832.38</v>
      </c>
      <c r="F125" s="45">
        <f t="shared" si="0"/>
        <v>99.0812431903218</v>
      </c>
    </row>
    <row r="126" spans="1:6" ht="12.75" customHeight="1" x14ac:dyDescent="0.2">
      <c r="A126" s="63">
        <v>661</v>
      </c>
      <c r="B126" s="65" t="s">
        <v>255</v>
      </c>
      <c r="C126" s="247" t="s">
        <v>256</v>
      </c>
      <c r="D126" s="60">
        <f t="shared" ref="D126:E126" si="23">SUM(D127:D128)</f>
        <v>37398.1</v>
      </c>
      <c r="E126" s="60">
        <f t="shared" si="23"/>
        <v>35807.78</v>
      </c>
      <c r="F126" s="45">
        <f t="shared" si="0"/>
        <v>95.747591455180881</v>
      </c>
    </row>
    <row r="127" spans="1:6" ht="12.75" customHeight="1" x14ac:dyDescent="0.2">
      <c r="A127" s="63">
        <v>6614</v>
      </c>
      <c r="B127" s="65" t="s">
        <v>257</v>
      </c>
      <c r="C127" s="247" t="s">
        <v>258</v>
      </c>
      <c r="D127" s="194">
        <v>0</v>
      </c>
      <c r="E127" s="194">
        <v>1188</v>
      </c>
      <c r="F127" s="45" t="str">
        <f t="shared" si="0"/>
        <v>-</v>
      </c>
    </row>
    <row r="128" spans="1:6" ht="12.75" customHeight="1" x14ac:dyDescent="0.2">
      <c r="A128" s="63">
        <v>6615</v>
      </c>
      <c r="B128" s="65" t="s">
        <v>259</v>
      </c>
      <c r="C128" s="247" t="s">
        <v>260</v>
      </c>
      <c r="D128" s="194">
        <v>37398.1</v>
      </c>
      <c r="E128" s="194">
        <v>34619.78</v>
      </c>
      <c r="F128" s="45">
        <f t="shared" si="0"/>
        <v>92.570959487246668</v>
      </c>
    </row>
    <row r="129" spans="1:6" ht="36" x14ac:dyDescent="0.2">
      <c r="A129" s="63">
        <v>663</v>
      </c>
      <c r="B129" s="182" t="s">
        <v>261</v>
      </c>
      <c r="C129" s="247" t="s">
        <v>262</v>
      </c>
      <c r="D129" s="60">
        <f t="shared" ref="D129:E129" si="24">SUM(D130:D133)</f>
        <v>7850</v>
      </c>
      <c r="E129" s="60">
        <f t="shared" si="24"/>
        <v>9024.6</v>
      </c>
      <c r="F129" s="45">
        <f t="shared" si="0"/>
        <v>114.96305732484078</v>
      </c>
    </row>
    <row r="130" spans="1:6" ht="12.75" customHeight="1" x14ac:dyDescent="0.2">
      <c r="A130" s="63">
        <v>6631</v>
      </c>
      <c r="B130" s="65" t="s">
        <v>263</v>
      </c>
      <c r="C130" s="247" t="s">
        <v>264</v>
      </c>
      <c r="D130" s="194">
        <v>6850</v>
      </c>
      <c r="E130" s="194">
        <v>8584.6</v>
      </c>
      <c r="F130" s="45">
        <f t="shared" si="0"/>
        <v>125.32262773722628</v>
      </c>
    </row>
    <row r="131" spans="1:6" ht="12.75" customHeight="1" x14ac:dyDescent="0.2">
      <c r="A131" s="63">
        <v>6632</v>
      </c>
      <c r="B131" s="182" t="s">
        <v>265</v>
      </c>
      <c r="C131" s="247" t="s">
        <v>266</v>
      </c>
      <c r="D131" s="194">
        <v>1000</v>
      </c>
      <c r="E131" s="194">
        <v>440</v>
      </c>
      <c r="F131" s="45">
        <f t="shared" si="0"/>
        <v>44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205195.27</v>
      </c>
      <c r="E134" s="60">
        <f t="shared" si="25"/>
        <v>733129.99</v>
      </c>
      <c r="F134" s="45">
        <f t="shared" ref="F134:F229" si="26">IF(D134&lt;&gt;0,IF(E134/D134&gt;=100,"&gt;&gt;100",E134/D134*100),"-")</f>
        <v>357.28405922807093</v>
      </c>
    </row>
    <row r="135" spans="1:6" ht="24" x14ac:dyDescent="0.2">
      <c r="A135" s="63">
        <v>671</v>
      </c>
      <c r="B135" s="182" t="s">
        <v>273</v>
      </c>
      <c r="C135" s="247" t="s">
        <v>274</v>
      </c>
      <c r="D135" s="60">
        <f t="shared" ref="D135:E135" si="27">SUM(D136:D138)</f>
        <v>205195.27</v>
      </c>
      <c r="E135" s="60">
        <f t="shared" si="27"/>
        <v>733129.99</v>
      </c>
      <c r="F135" s="45">
        <f t="shared" si="26"/>
        <v>357.28405922807093</v>
      </c>
    </row>
    <row r="136" spans="1:6" ht="12.75" customHeight="1" x14ac:dyDescent="0.2">
      <c r="A136" s="63">
        <v>6711</v>
      </c>
      <c r="B136" s="65" t="s">
        <v>275</v>
      </c>
      <c r="C136" s="247" t="s">
        <v>276</v>
      </c>
      <c r="D136" s="194">
        <v>204354.66</v>
      </c>
      <c r="E136" s="194">
        <v>405047.64</v>
      </c>
      <c r="F136" s="45">
        <f t="shared" si="26"/>
        <v>198.20817396579065</v>
      </c>
    </row>
    <row r="137" spans="1:6" ht="24" x14ac:dyDescent="0.2">
      <c r="A137" s="63">
        <v>6712</v>
      </c>
      <c r="B137" s="182" t="s">
        <v>277</v>
      </c>
      <c r="C137" s="247" t="s">
        <v>278</v>
      </c>
      <c r="D137" s="194">
        <v>840.61</v>
      </c>
      <c r="E137" s="194">
        <v>328082.34999999998</v>
      </c>
      <c r="F137" s="45" t="str">
        <f t="shared" si="26"/>
        <v>&gt;&gt;100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3189791.65</v>
      </c>
      <c r="E152" s="60">
        <f>E153+E164+E202+E221+E230+E262+E273</f>
        <v>4046478.55</v>
      </c>
      <c r="F152" s="45">
        <f t="shared" si="26"/>
        <v>126.8571428481857</v>
      </c>
    </row>
    <row r="153" spans="1:6" ht="12.75" customHeight="1" x14ac:dyDescent="0.2">
      <c r="A153" s="63">
        <v>31</v>
      </c>
      <c r="B153" s="64" t="s">
        <v>308</v>
      </c>
      <c r="C153" s="247" t="s">
        <v>3</v>
      </c>
      <c r="D153" s="60">
        <f t="shared" ref="D153:E153" si="30">D154+D159+D160</f>
        <v>2878629.51</v>
      </c>
      <c r="E153" s="60">
        <f t="shared" si="30"/>
        <v>3477324.6999999997</v>
      </c>
      <c r="F153" s="45">
        <f t="shared" si="26"/>
        <v>120.79792442619683</v>
      </c>
    </row>
    <row r="154" spans="1:6" ht="12.75" customHeight="1" x14ac:dyDescent="0.2">
      <c r="A154" s="63">
        <v>311</v>
      </c>
      <c r="B154" s="64" t="s">
        <v>309</v>
      </c>
      <c r="C154" s="247" t="s">
        <v>310</v>
      </c>
      <c r="D154" s="60">
        <f t="shared" ref="D154:E154" si="31">SUM(D155:D158)</f>
        <v>2396185.7799999998</v>
      </c>
      <c r="E154" s="60">
        <f t="shared" si="31"/>
        <v>2891709.36</v>
      </c>
      <c r="F154" s="45">
        <f t="shared" si="26"/>
        <v>120.67968118899361</v>
      </c>
    </row>
    <row r="155" spans="1:6" ht="12.75" customHeight="1" x14ac:dyDescent="0.2">
      <c r="A155" s="63">
        <v>3111</v>
      </c>
      <c r="B155" s="64" t="s">
        <v>311</v>
      </c>
      <c r="C155" s="247" t="s">
        <v>312</v>
      </c>
      <c r="D155" s="194">
        <v>2396185.7799999998</v>
      </c>
      <c r="E155" s="194">
        <v>2891709.36</v>
      </c>
      <c r="F155" s="45">
        <f t="shared" si="26"/>
        <v>120.67968118899361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87799.74</v>
      </c>
      <c r="E159" s="194">
        <v>109773.15</v>
      </c>
      <c r="F159" s="45">
        <f t="shared" si="26"/>
        <v>125.02673698122567</v>
      </c>
    </row>
    <row r="160" spans="1:6" ht="12.75" customHeight="1" x14ac:dyDescent="0.2">
      <c r="A160" s="63">
        <v>313</v>
      </c>
      <c r="B160" s="65" t="s">
        <v>321</v>
      </c>
      <c r="C160" s="247" t="s">
        <v>322</v>
      </c>
      <c r="D160" s="60">
        <f t="shared" ref="D160:E160" si="32">SUM(D161:D163)</f>
        <v>394643.99</v>
      </c>
      <c r="E160" s="60">
        <f t="shared" si="32"/>
        <v>475842.19</v>
      </c>
      <c r="F160" s="45">
        <f t="shared" si="26"/>
        <v>120.57505043976471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394643.99</v>
      </c>
      <c r="E162" s="194">
        <v>475842.19</v>
      </c>
      <c r="F162" s="45">
        <f t="shared" si="26"/>
        <v>120.57505043976471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305614.80999999994</v>
      </c>
      <c r="E164" s="60">
        <f>E165+E170+E178+E188+E189+E194</f>
        <v>384058.75999999995</v>
      </c>
      <c r="F164" s="45">
        <f t="shared" si="26"/>
        <v>125.66758790256272</v>
      </c>
    </row>
    <row r="165" spans="1:6" ht="12.75" customHeight="1" x14ac:dyDescent="0.2">
      <c r="A165" s="63">
        <v>321</v>
      </c>
      <c r="B165" s="64" t="s">
        <v>331</v>
      </c>
      <c r="C165" s="247" t="s">
        <v>332</v>
      </c>
      <c r="D165" s="60">
        <f t="shared" ref="D165:E165" si="33">SUM(D166:D169)</f>
        <v>70884.28</v>
      </c>
      <c r="E165" s="60">
        <f t="shared" si="33"/>
        <v>87892.66</v>
      </c>
      <c r="F165" s="45">
        <f t="shared" si="26"/>
        <v>123.994572562492</v>
      </c>
    </row>
    <row r="166" spans="1:6" ht="12.75" customHeight="1" x14ac:dyDescent="0.2">
      <c r="A166" s="63">
        <v>3211</v>
      </c>
      <c r="B166" s="64" t="s">
        <v>333</v>
      </c>
      <c r="C166" s="247" t="s">
        <v>334</v>
      </c>
      <c r="D166" s="194">
        <v>19450.23</v>
      </c>
      <c r="E166" s="194">
        <v>23558.97</v>
      </c>
      <c r="F166" s="45">
        <f t="shared" si="26"/>
        <v>121.12437744952118</v>
      </c>
    </row>
    <row r="167" spans="1:6" ht="12.75" customHeight="1" x14ac:dyDescent="0.2">
      <c r="A167" s="63">
        <v>3212</v>
      </c>
      <c r="B167" s="64" t="s">
        <v>335</v>
      </c>
      <c r="C167" s="247" t="s">
        <v>336</v>
      </c>
      <c r="D167" s="194">
        <v>39256.019999999997</v>
      </c>
      <c r="E167" s="194">
        <v>46532.2</v>
      </c>
      <c r="F167" s="45">
        <f t="shared" si="26"/>
        <v>118.53519536621391</v>
      </c>
    </row>
    <row r="168" spans="1:6" ht="12.75" customHeight="1" x14ac:dyDescent="0.2">
      <c r="A168" s="63">
        <v>3213</v>
      </c>
      <c r="B168" s="64" t="s">
        <v>337</v>
      </c>
      <c r="C168" s="247" t="s">
        <v>338</v>
      </c>
      <c r="D168" s="194">
        <v>12178.03</v>
      </c>
      <c r="E168" s="194">
        <v>17801.490000000002</v>
      </c>
      <c r="F168" s="45">
        <f t="shared" si="26"/>
        <v>146.17709104017644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100534.02</v>
      </c>
      <c r="E170" s="60">
        <f t="shared" si="34"/>
        <v>130139.21</v>
      </c>
      <c r="F170" s="45">
        <f t="shared" si="26"/>
        <v>129.44793215271807</v>
      </c>
    </row>
    <row r="171" spans="1:6" ht="12.75" customHeight="1" x14ac:dyDescent="0.2">
      <c r="A171" s="63">
        <v>3221</v>
      </c>
      <c r="B171" s="64" t="s">
        <v>343</v>
      </c>
      <c r="C171" s="247" t="s">
        <v>344</v>
      </c>
      <c r="D171" s="194">
        <v>40248.89</v>
      </c>
      <c r="E171" s="194">
        <v>41535.730000000003</v>
      </c>
      <c r="F171" s="45">
        <f t="shared" si="26"/>
        <v>103.19720618382271</v>
      </c>
    </row>
    <row r="172" spans="1:6" ht="12.75" customHeight="1" x14ac:dyDescent="0.2">
      <c r="A172" s="63">
        <v>3222</v>
      </c>
      <c r="B172" s="64" t="s">
        <v>345</v>
      </c>
      <c r="C172" s="247" t="s">
        <v>346</v>
      </c>
      <c r="D172" s="194">
        <v>1022.08</v>
      </c>
      <c r="E172" s="194">
        <v>1519.76</v>
      </c>
      <c r="F172" s="45">
        <f t="shared" si="26"/>
        <v>148.6928616155291</v>
      </c>
    </row>
    <row r="173" spans="1:6" ht="12.75" customHeight="1" x14ac:dyDescent="0.2">
      <c r="A173" s="63">
        <v>3223</v>
      </c>
      <c r="B173" s="65" t="s">
        <v>347</v>
      </c>
      <c r="C173" s="247" t="s">
        <v>348</v>
      </c>
      <c r="D173" s="194">
        <v>45178.39</v>
      </c>
      <c r="E173" s="194">
        <v>55116.38</v>
      </c>
      <c r="F173" s="45">
        <f t="shared" si="26"/>
        <v>121.99722035247382</v>
      </c>
    </row>
    <row r="174" spans="1:6" ht="12.75" customHeight="1" x14ac:dyDescent="0.2">
      <c r="A174" s="63">
        <v>3224</v>
      </c>
      <c r="B174" s="65" t="s">
        <v>349</v>
      </c>
      <c r="C174" s="247" t="s">
        <v>350</v>
      </c>
      <c r="D174" s="194">
        <v>5430.92</v>
      </c>
      <c r="E174" s="194">
        <v>7635.24</v>
      </c>
      <c r="F174" s="45">
        <f t="shared" si="26"/>
        <v>140.58833494140956</v>
      </c>
    </row>
    <row r="175" spans="1:6" ht="12.75" customHeight="1" x14ac:dyDescent="0.2">
      <c r="A175" s="63">
        <v>3225</v>
      </c>
      <c r="B175" s="65" t="s">
        <v>351</v>
      </c>
      <c r="C175" s="247" t="s">
        <v>352</v>
      </c>
      <c r="D175" s="194">
        <v>6319.85</v>
      </c>
      <c r="E175" s="194">
        <v>21859.99</v>
      </c>
      <c r="F175" s="45">
        <f t="shared" si="26"/>
        <v>345.89412723403245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2333.89</v>
      </c>
      <c r="E177" s="194">
        <v>2472.11</v>
      </c>
      <c r="F177" s="45">
        <f t="shared" si="26"/>
        <v>105.92230139381033</v>
      </c>
    </row>
    <row r="178" spans="1:6" ht="12.75" customHeight="1" x14ac:dyDescent="0.2">
      <c r="A178" s="63">
        <v>323</v>
      </c>
      <c r="B178" s="65" t="s">
        <v>357</v>
      </c>
      <c r="C178" s="247" t="s">
        <v>358</v>
      </c>
      <c r="D178" s="60">
        <f t="shared" ref="D178:E178" si="35">SUM(D179:D187)</f>
        <v>65994.8</v>
      </c>
      <c r="E178" s="60">
        <f t="shared" si="35"/>
        <v>89436.599999999991</v>
      </c>
      <c r="F178" s="45">
        <f t="shared" si="26"/>
        <v>135.52067738670317</v>
      </c>
    </row>
    <row r="179" spans="1:6" ht="12.75" customHeight="1" x14ac:dyDescent="0.2">
      <c r="A179" s="63">
        <v>3231</v>
      </c>
      <c r="B179" s="65" t="s">
        <v>359</v>
      </c>
      <c r="C179" s="247" t="s">
        <v>360</v>
      </c>
      <c r="D179" s="194">
        <v>4226.68</v>
      </c>
      <c r="E179" s="194">
        <v>3974.01</v>
      </c>
      <c r="F179" s="45">
        <f t="shared" si="26"/>
        <v>94.022022012548859</v>
      </c>
    </row>
    <row r="180" spans="1:6" ht="12.75" customHeight="1" x14ac:dyDescent="0.2">
      <c r="A180" s="63">
        <v>3232</v>
      </c>
      <c r="B180" s="65" t="s">
        <v>361</v>
      </c>
      <c r="C180" s="247" t="s">
        <v>362</v>
      </c>
      <c r="D180" s="194">
        <v>15913.73</v>
      </c>
      <c r="E180" s="194">
        <v>24937.83</v>
      </c>
      <c r="F180" s="45">
        <f t="shared" si="26"/>
        <v>156.7063787056837</v>
      </c>
    </row>
    <row r="181" spans="1:6" ht="12.75" customHeight="1" x14ac:dyDescent="0.2">
      <c r="A181" s="63">
        <v>3233</v>
      </c>
      <c r="B181" s="65" t="s">
        <v>363</v>
      </c>
      <c r="C181" s="247" t="s">
        <v>364</v>
      </c>
      <c r="D181" s="194">
        <v>0</v>
      </c>
      <c r="E181" s="194">
        <v>950</v>
      </c>
      <c r="F181" s="45" t="str">
        <f t="shared" si="26"/>
        <v>-</v>
      </c>
    </row>
    <row r="182" spans="1:6" ht="12.75" customHeight="1" x14ac:dyDescent="0.2">
      <c r="A182" s="63">
        <v>3234</v>
      </c>
      <c r="B182" s="65" t="s">
        <v>365</v>
      </c>
      <c r="C182" s="247" t="s">
        <v>366</v>
      </c>
      <c r="D182" s="194">
        <v>11556.26</v>
      </c>
      <c r="E182" s="194">
        <v>10841.06</v>
      </c>
      <c r="F182" s="45">
        <f t="shared" si="26"/>
        <v>93.811146512799112</v>
      </c>
    </row>
    <row r="183" spans="1:6" ht="12.75" customHeight="1" x14ac:dyDescent="0.2">
      <c r="A183" s="63">
        <v>3235</v>
      </c>
      <c r="B183" s="64" t="s">
        <v>367</v>
      </c>
      <c r="C183" s="247" t="s">
        <v>368</v>
      </c>
      <c r="D183" s="194">
        <v>1040.6300000000001</v>
      </c>
      <c r="E183" s="194">
        <v>2301.91</v>
      </c>
      <c r="F183" s="45">
        <f t="shared" si="26"/>
        <v>221.20350172491658</v>
      </c>
    </row>
    <row r="184" spans="1:6" ht="12.75" customHeight="1" x14ac:dyDescent="0.2">
      <c r="A184" s="63">
        <v>3236</v>
      </c>
      <c r="B184" s="64" t="s">
        <v>369</v>
      </c>
      <c r="C184" s="247" t="s">
        <v>370</v>
      </c>
      <c r="D184" s="194">
        <v>4931.3900000000003</v>
      </c>
      <c r="E184" s="194">
        <v>4510</v>
      </c>
      <c r="F184" s="45">
        <f t="shared" si="26"/>
        <v>91.454944751885364</v>
      </c>
    </row>
    <row r="185" spans="1:6" ht="12.75" customHeight="1" x14ac:dyDescent="0.2">
      <c r="A185" s="63">
        <v>3237</v>
      </c>
      <c r="B185" s="64" t="s">
        <v>371</v>
      </c>
      <c r="C185" s="247" t="s">
        <v>372</v>
      </c>
      <c r="D185" s="194">
        <v>11978.23</v>
      </c>
      <c r="E185" s="194">
        <v>17934.63</v>
      </c>
      <c r="F185" s="45">
        <f t="shared" si="26"/>
        <v>149.72687951391819</v>
      </c>
    </row>
    <row r="186" spans="1:6" ht="12.75" customHeight="1" x14ac:dyDescent="0.2">
      <c r="A186" s="63">
        <v>3238</v>
      </c>
      <c r="B186" s="64" t="s">
        <v>373</v>
      </c>
      <c r="C186" s="247" t="s">
        <v>374</v>
      </c>
      <c r="D186" s="194">
        <v>5865.27</v>
      </c>
      <c r="E186" s="194">
        <v>8434.93</v>
      </c>
      <c r="F186" s="45">
        <f t="shared" si="26"/>
        <v>143.8114528401932</v>
      </c>
    </row>
    <row r="187" spans="1:6" ht="12.75" customHeight="1" x14ac:dyDescent="0.2">
      <c r="A187" s="63">
        <v>3239</v>
      </c>
      <c r="B187" s="64" t="s">
        <v>375</v>
      </c>
      <c r="C187" s="247" t="s">
        <v>376</v>
      </c>
      <c r="D187" s="194">
        <v>10482.61</v>
      </c>
      <c r="E187" s="194">
        <v>15552.23</v>
      </c>
      <c r="F187" s="45">
        <f t="shared" si="26"/>
        <v>148.36219224029128</v>
      </c>
    </row>
    <row r="188" spans="1:6" ht="12.75" customHeight="1" x14ac:dyDescent="0.2">
      <c r="A188" s="63">
        <v>324</v>
      </c>
      <c r="B188" s="64" t="s">
        <v>377</v>
      </c>
      <c r="C188" s="247" t="s">
        <v>378</v>
      </c>
      <c r="D188" s="194">
        <v>40144.47</v>
      </c>
      <c r="E188" s="194">
        <v>53030.48</v>
      </c>
      <c r="F188" s="45">
        <f t="shared" si="26"/>
        <v>132.09909110769181</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28057.24</v>
      </c>
      <c r="E194" s="60">
        <f t="shared" si="36"/>
        <v>23559.809999999998</v>
      </c>
      <c r="F194" s="45">
        <f t="shared" si="26"/>
        <v>83.970518839344138</v>
      </c>
    </row>
    <row r="195" spans="1:6" ht="12.75" customHeight="1" x14ac:dyDescent="0.2">
      <c r="A195" s="63">
        <v>3291</v>
      </c>
      <c r="B195" s="183" t="s">
        <v>391</v>
      </c>
      <c r="C195" s="247" t="s">
        <v>392</v>
      </c>
      <c r="D195" s="194">
        <v>560</v>
      </c>
      <c r="E195" s="194">
        <v>770</v>
      </c>
      <c r="F195" s="45">
        <f t="shared" si="26"/>
        <v>137.5</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3983.54</v>
      </c>
      <c r="E197" s="194">
        <v>7688.08</v>
      </c>
      <c r="F197" s="45">
        <f t="shared" si="26"/>
        <v>192.99617927772786</v>
      </c>
    </row>
    <row r="198" spans="1:6" ht="12.75" customHeight="1" x14ac:dyDescent="0.2">
      <c r="A198" s="63">
        <v>3294</v>
      </c>
      <c r="B198" s="64" t="s">
        <v>397</v>
      </c>
      <c r="C198" s="247" t="s">
        <v>398</v>
      </c>
      <c r="D198" s="194">
        <v>170</v>
      </c>
      <c r="E198" s="194">
        <v>200</v>
      </c>
      <c r="F198" s="45">
        <f t="shared" si="26"/>
        <v>117.64705882352942</v>
      </c>
    </row>
    <row r="199" spans="1:6" ht="12.75" customHeight="1" x14ac:dyDescent="0.2">
      <c r="A199" s="63">
        <v>3295</v>
      </c>
      <c r="B199" s="64" t="s">
        <v>399</v>
      </c>
      <c r="C199" s="247" t="s">
        <v>400</v>
      </c>
      <c r="D199" s="194">
        <v>6184.18</v>
      </c>
      <c r="E199" s="194">
        <v>7633.16</v>
      </c>
      <c r="F199" s="45">
        <f t="shared" si="26"/>
        <v>123.43043055021037</v>
      </c>
    </row>
    <row r="200" spans="1:6" ht="12.75" customHeight="1" x14ac:dyDescent="0.2">
      <c r="A200" s="63" t="s">
        <v>401</v>
      </c>
      <c r="B200" s="64" t="s">
        <v>402</v>
      </c>
      <c r="C200" s="247" t="s">
        <v>401</v>
      </c>
      <c r="D200" s="194">
        <v>375</v>
      </c>
      <c r="E200" s="194"/>
      <c r="F200" s="45">
        <f t="shared" si="26"/>
        <v>0</v>
      </c>
    </row>
    <row r="201" spans="1:6" ht="12.75" customHeight="1" x14ac:dyDescent="0.2">
      <c r="A201" s="63">
        <v>3299</v>
      </c>
      <c r="B201" s="64" t="s">
        <v>403</v>
      </c>
      <c r="C201" s="247" t="s">
        <v>404</v>
      </c>
      <c r="D201" s="194">
        <v>16784.52</v>
      </c>
      <c r="E201" s="194">
        <v>7268.57</v>
      </c>
      <c r="F201" s="45">
        <f t="shared" si="26"/>
        <v>43.305200267865864</v>
      </c>
    </row>
    <row r="202" spans="1:6" ht="12.75" customHeight="1" x14ac:dyDescent="0.2">
      <c r="A202" s="63">
        <v>34</v>
      </c>
      <c r="B202" s="183" t="s">
        <v>405</v>
      </c>
      <c r="C202" s="247" t="s">
        <v>406</v>
      </c>
      <c r="D202" s="60">
        <f t="shared" ref="D202:E202" si="37">D203+D208+D216</f>
        <v>1550.5700000000002</v>
      </c>
      <c r="E202" s="60">
        <f t="shared" si="37"/>
        <v>1617.39</v>
      </c>
      <c r="F202" s="45">
        <f t="shared" si="26"/>
        <v>104.30938300108991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1550.5700000000002</v>
      </c>
      <c r="E216" s="60">
        <f t="shared" si="40"/>
        <v>1617.39</v>
      </c>
      <c r="F216" s="45">
        <f t="shared" si="26"/>
        <v>104.30938300108991</v>
      </c>
    </row>
    <row r="217" spans="1:6" ht="12.75" customHeight="1" x14ac:dyDescent="0.2">
      <c r="A217" s="63">
        <v>3431</v>
      </c>
      <c r="B217" s="182" t="s">
        <v>435</v>
      </c>
      <c r="C217" s="247" t="s">
        <v>436</v>
      </c>
      <c r="D217" s="194">
        <v>1295.3800000000001</v>
      </c>
      <c r="E217" s="194">
        <v>1617.39</v>
      </c>
      <c r="F217" s="45">
        <f t="shared" si="26"/>
        <v>124.85834272568668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255.19</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11726.44</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11726.44</v>
      </c>
      <c r="F231" s="45" t="str">
        <f t="shared" si="44"/>
        <v>-</v>
      </c>
    </row>
    <row r="232" spans="1:6" ht="12.75" customHeight="1" x14ac:dyDescent="0.2">
      <c r="A232" s="63">
        <v>3611</v>
      </c>
      <c r="B232" s="64" t="s">
        <v>465</v>
      </c>
      <c r="C232" s="247" t="s">
        <v>466</v>
      </c>
      <c r="D232" s="194">
        <v>0</v>
      </c>
      <c r="E232" s="194">
        <v>11726.44</v>
      </c>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656.64</v>
      </c>
      <c r="E262" s="60">
        <f t="shared" si="55"/>
        <v>168605.76</v>
      </c>
      <c r="F262" s="45" t="str">
        <f t="shared" ref="F262:F268" si="56">IF(D262&lt;&gt;0,IF(E262/D262&gt;=100,"&gt;&gt;100",E262/D262*100),"-")</f>
        <v>&gt;&gt;100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656.64</v>
      </c>
      <c r="E269" s="60">
        <f t="shared" si="58"/>
        <v>168605.76</v>
      </c>
      <c r="F269" s="45" t="str">
        <f t="shared" ref="F269:F272" si="59">IF(D269&lt;&gt;0,IF(E269/D269&gt;=100,"&gt;&gt;100",E269/D269*100),"-")</f>
        <v>&gt;&gt;100</v>
      </c>
    </row>
    <row r="270" spans="1:6" ht="12.75" customHeight="1" x14ac:dyDescent="0.2">
      <c r="A270" s="63">
        <v>3721</v>
      </c>
      <c r="B270" s="65" t="s">
        <v>532</v>
      </c>
      <c r="C270" s="247" t="s">
        <v>533</v>
      </c>
      <c r="D270" s="194">
        <v>656.64</v>
      </c>
      <c r="E270" s="194">
        <v>168605.76</v>
      </c>
      <c r="F270" s="45" t="str">
        <f t="shared" si="59"/>
        <v>&gt;&gt;100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3340.12</v>
      </c>
      <c r="E273" s="60">
        <f t="shared" si="60"/>
        <v>3145.5</v>
      </c>
      <c r="F273" s="45">
        <f t="shared" ref="F273:F277" si="61">IF(D273&lt;&gt;0,IF(E273/D273&gt;=100,"&gt;&gt;100",E273/D273*100),"-")</f>
        <v>94.173263236051412</v>
      </c>
    </row>
    <row r="274" spans="1:6" ht="12.75" customHeight="1" x14ac:dyDescent="0.2">
      <c r="A274" s="63">
        <v>381</v>
      </c>
      <c r="B274" s="64" t="s">
        <v>540</v>
      </c>
      <c r="C274" s="247" t="s">
        <v>541</v>
      </c>
      <c r="D274" s="60">
        <f t="shared" ref="D274:E274" si="62">SUM(D275:D277)</f>
        <v>3340.12</v>
      </c>
      <c r="E274" s="60">
        <f t="shared" si="62"/>
        <v>3145.5</v>
      </c>
      <c r="F274" s="45">
        <f t="shared" si="61"/>
        <v>94.173263236051412</v>
      </c>
    </row>
    <row r="275" spans="1:6" ht="12.75" customHeight="1" x14ac:dyDescent="0.2">
      <c r="A275" s="63">
        <v>3811</v>
      </c>
      <c r="B275" s="64" t="s">
        <v>542</v>
      </c>
      <c r="C275" s="247" t="s">
        <v>543</v>
      </c>
      <c r="D275" s="194">
        <v>390</v>
      </c>
      <c r="E275" s="194"/>
      <c r="F275" s="45">
        <f t="shared" si="61"/>
        <v>0</v>
      </c>
    </row>
    <row r="276" spans="1:6" ht="12.75" customHeight="1" x14ac:dyDescent="0.2">
      <c r="A276" s="63">
        <v>3812</v>
      </c>
      <c r="B276" s="64" t="s">
        <v>544</v>
      </c>
      <c r="C276" s="247" t="s">
        <v>545</v>
      </c>
      <c r="D276" s="194">
        <v>2950.12</v>
      </c>
      <c r="E276" s="194">
        <v>3145.5</v>
      </c>
      <c r="F276" s="45">
        <f t="shared" si="61"/>
        <v>106.62278144617846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3189791.65</v>
      </c>
      <c r="E299" s="60">
        <f>E152-E297+E298</f>
        <v>4046478.55</v>
      </c>
      <c r="F299" s="45">
        <f t="shared" si="68"/>
        <v>126.8571428481857</v>
      </c>
    </row>
    <row r="300" spans="1:6" ht="12.75" customHeight="1" x14ac:dyDescent="0.2">
      <c r="A300" s="63" t="s">
        <v>581</v>
      </c>
      <c r="B300" s="64" t="s">
        <v>592</v>
      </c>
      <c r="C300" s="247" t="s">
        <v>593</v>
      </c>
      <c r="D300" s="60">
        <f>IF(D6&gt;=D299,D6-D299,0)</f>
        <v>40542.760000000242</v>
      </c>
      <c r="E300" s="60">
        <f>IF(E6&gt;=E299,E6-E299,0)</f>
        <v>141252.13999999966</v>
      </c>
      <c r="F300" s="45">
        <f t="shared" si="68"/>
        <v>348.40287143746212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70799.37</v>
      </c>
      <c r="E302" s="194">
        <v>72526.91</v>
      </c>
      <c r="F302" s="45">
        <f t="shared" si="68"/>
        <v>102.44004996089654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240</v>
      </c>
      <c r="E304" s="194">
        <v>321959.52</v>
      </c>
      <c r="F304" s="45" t="str">
        <f t="shared" si="68"/>
        <v>&gt;&gt;100</v>
      </c>
    </row>
    <row r="305" spans="1:6" ht="12" x14ac:dyDescent="0.2">
      <c r="A305" s="63">
        <v>9661</v>
      </c>
      <c r="B305" s="220" t="s">
        <v>602</v>
      </c>
      <c r="C305" s="247" t="s">
        <v>603</v>
      </c>
      <c r="D305" s="194">
        <v>240</v>
      </c>
      <c r="E305" s="194">
        <v>1260</v>
      </c>
      <c r="F305" s="45">
        <f t="shared" si="68"/>
        <v>525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978215.04</v>
      </c>
      <c r="E360" s="60">
        <f t="shared" si="86"/>
        <v>1138833.9100000001</v>
      </c>
      <c r="F360" s="45">
        <f t="shared" si="72"/>
        <v>116.41958704703622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12665.12</v>
      </c>
      <c r="E373" s="60">
        <f t="shared" si="90"/>
        <v>323417.87</v>
      </c>
      <c r="F373" s="45">
        <f t="shared" si="72"/>
        <v>2553.6107830008714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10684.92</v>
      </c>
      <c r="E379" s="60">
        <f t="shared" si="92"/>
        <v>319723.21999999997</v>
      </c>
      <c r="F379" s="45">
        <f t="shared" si="72"/>
        <v>2992.2846404090997</v>
      </c>
    </row>
    <row r="380" spans="1:6" ht="12.75" customHeight="1" x14ac:dyDescent="0.2">
      <c r="A380" s="63">
        <v>4221</v>
      </c>
      <c r="B380" s="64" t="s">
        <v>647</v>
      </c>
      <c r="C380" s="247" t="s">
        <v>739</v>
      </c>
      <c r="D380" s="194">
        <v>2748.85</v>
      </c>
      <c r="E380" s="194">
        <v>103815.62</v>
      </c>
      <c r="F380" s="45">
        <f t="shared" si="72"/>
        <v>3776.6927988067737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1207.3499999999999</v>
      </c>
      <c r="F382" s="45" t="str">
        <f t="shared" si="72"/>
        <v>-</v>
      </c>
    </row>
    <row r="383" spans="1:6" ht="12.75" customHeight="1" x14ac:dyDescent="0.2">
      <c r="A383" s="63">
        <v>4224</v>
      </c>
      <c r="B383" s="64" t="s">
        <v>653</v>
      </c>
      <c r="C383" s="247" t="s">
        <v>743</v>
      </c>
      <c r="D383" s="194">
        <v>6936.07</v>
      </c>
      <c r="E383" s="194">
        <v>214700.25</v>
      </c>
      <c r="F383" s="45">
        <f t="shared" si="72"/>
        <v>3095.4164245747234</v>
      </c>
    </row>
    <row r="384" spans="1:6" ht="12.75" customHeight="1" x14ac:dyDescent="0.2">
      <c r="A384" s="70">
        <v>4225</v>
      </c>
      <c r="B384" s="65" t="s">
        <v>655</v>
      </c>
      <c r="C384" s="278" t="s">
        <v>744</v>
      </c>
      <c r="D384" s="192">
        <v>1000</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1980.2</v>
      </c>
      <c r="E393" s="60">
        <f t="shared" si="94"/>
        <v>3694.65</v>
      </c>
      <c r="F393" s="45">
        <f t="shared" si="72"/>
        <v>186.57963842036159</v>
      </c>
    </row>
    <row r="394" spans="1:6" ht="12.75" customHeight="1" x14ac:dyDescent="0.2">
      <c r="A394" s="63">
        <v>4241</v>
      </c>
      <c r="B394" s="64" t="s">
        <v>756</v>
      </c>
      <c r="C394" s="247" t="s">
        <v>757</v>
      </c>
      <c r="D394" s="194">
        <v>1980.2</v>
      </c>
      <c r="E394" s="194">
        <v>3694.65</v>
      </c>
      <c r="F394" s="45">
        <f t="shared" si="72"/>
        <v>186.57963842036159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965549.92</v>
      </c>
      <c r="E412" s="60">
        <f t="shared" si="100"/>
        <v>815416.04</v>
      </c>
      <c r="F412" s="45">
        <f t="shared" si="72"/>
        <v>84.450945840273079</v>
      </c>
    </row>
    <row r="413" spans="1:6" ht="12.75" customHeight="1" x14ac:dyDescent="0.2">
      <c r="A413" s="63">
        <v>451</v>
      </c>
      <c r="B413" s="64" t="s">
        <v>784</v>
      </c>
      <c r="C413" s="247" t="s">
        <v>785</v>
      </c>
      <c r="D413" s="194">
        <v>965549.92</v>
      </c>
      <c r="E413" s="194">
        <v>815416.04</v>
      </c>
      <c r="F413" s="45">
        <f t="shared" si="72"/>
        <v>84.450945840273079</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978215.04</v>
      </c>
      <c r="E418" s="60">
        <f t="shared" si="102"/>
        <v>1138833.9100000001</v>
      </c>
      <c r="F418" s="45">
        <f t="shared" si="72"/>
        <v>116.41958704703622</v>
      </c>
    </row>
    <row r="419" spans="1:6" ht="12.75" customHeight="1" x14ac:dyDescent="0.2">
      <c r="A419" s="63">
        <v>92212</v>
      </c>
      <c r="B419" s="64" t="s">
        <v>796</v>
      </c>
      <c r="C419" s="247" t="s">
        <v>797</v>
      </c>
      <c r="D419" s="194">
        <v>1615925.9</v>
      </c>
      <c r="E419" s="194">
        <v>646919.07999999996</v>
      </c>
      <c r="F419" s="45">
        <f t="shared" si="72"/>
        <v>40.033957002607607</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3230334.41</v>
      </c>
      <c r="E422" s="60">
        <f>E6+E308</f>
        <v>4187730.6899999995</v>
      </c>
      <c r="F422" s="45">
        <f t="shared" si="72"/>
        <v>129.63768323911702</v>
      </c>
    </row>
    <row r="423" spans="1:6" ht="12.75" customHeight="1" x14ac:dyDescent="0.2">
      <c r="A423" s="63" t="s">
        <v>581</v>
      </c>
      <c r="B423" s="64" t="s">
        <v>804</v>
      </c>
      <c r="C423" s="247" t="s">
        <v>805</v>
      </c>
      <c r="D423" s="60">
        <f t="shared" ref="D423:E423" si="103">D299+D360</f>
        <v>4168006.69</v>
      </c>
      <c r="E423" s="60">
        <f t="shared" si="103"/>
        <v>5185312.46</v>
      </c>
      <c r="F423" s="45">
        <f t="shared" si="72"/>
        <v>124.40748889488947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937672.2799999998</v>
      </c>
      <c r="E425" s="60">
        <f t="shared" si="105"/>
        <v>997581.77000000048</v>
      </c>
      <c r="F425" s="45">
        <f t="shared" si="72"/>
        <v>106.38917149177117</v>
      </c>
    </row>
    <row r="426" spans="1:6" ht="12.75" customHeight="1" x14ac:dyDescent="0.2">
      <c r="A426" s="251" t="s">
        <v>810</v>
      </c>
      <c r="B426" s="183" t="s">
        <v>811</v>
      </c>
      <c r="C426" s="252" t="s">
        <v>812</v>
      </c>
      <c r="D426" s="60">
        <f t="shared" ref="D426:E426" si="106">IF(D302-D303+D419-D420&gt;=0,D302-D303+D419-D420,0)</f>
        <v>1686725.27</v>
      </c>
      <c r="E426" s="60">
        <f t="shared" si="106"/>
        <v>719445.99</v>
      </c>
      <c r="F426" s="45">
        <f t="shared" si="72"/>
        <v>42.653418597327352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240</v>
      </c>
      <c r="E428" s="81">
        <f t="shared" si="108"/>
        <v>321959.52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3230334.41</v>
      </c>
      <c r="E643" s="60">
        <f>E422+E430</f>
        <v>4187730.6899999995</v>
      </c>
      <c r="F643" s="45">
        <f t="shared" si="109"/>
        <v>129.63768323911702</v>
      </c>
    </row>
    <row r="644" spans="1:6" ht="12.75" customHeight="1" x14ac:dyDescent="0.2">
      <c r="A644" s="63" t="s">
        <v>581</v>
      </c>
      <c r="B644" s="64" t="s">
        <v>1237</v>
      </c>
      <c r="C644" s="247" t="s">
        <v>1238</v>
      </c>
      <c r="D644" s="60">
        <f>D423+D535</f>
        <v>4168006.69</v>
      </c>
      <c r="E644" s="60">
        <f>E423+E535</f>
        <v>5185312.46</v>
      </c>
      <c r="F644" s="45">
        <f t="shared" si="109"/>
        <v>124.40748889488947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937672.2799999998</v>
      </c>
      <c r="E646" s="60">
        <f t="shared" si="164"/>
        <v>997581.77000000048</v>
      </c>
      <c r="F646" s="45">
        <f t="shared" si="109"/>
        <v>106.38917149177117</v>
      </c>
    </row>
    <row r="647" spans="1:6" ht="24" x14ac:dyDescent="0.2">
      <c r="A647" s="251" t="s">
        <v>1243</v>
      </c>
      <c r="B647" s="64" t="s">
        <v>1244</v>
      </c>
      <c r="C647" s="252" t="s">
        <v>1243</v>
      </c>
      <c r="D647" s="60">
        <f>IF(D426-D427+D641-D642&gt;=0,D426-D427+D641-D642,0)</f>
        <v>1686725.27</v>
      </c>
      <c r="E647" s="60">
        <f>IF(E426-E427+E641-E642&gt;=0,E426-E427+E641-E642,0)</f>
        <v>719445.99</v>
      </c>
      <c r="F647" s="45">
        <f t="shared" si="109"/>
        <v>42.653418597327352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749052.99000000022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278135.78000000049</v>
      </c>
      <c r="F650" s="45" t="str">
        <f t="shared" si="109"/>
        <v>-</v>
      </c>
    </row>
    <row r="651" spans="1:6" ht="24" x14ac:dyDescent="0.2">
      <c r="A651" s="249" t="s">
        <v>1251</v>
      </c>
      <c r="B651" s="184" t="s">
        <v>1252</v>
      </c>
      <c r="C651" s="250" t="s">
        <v>1251</v>
      </c>
      <c r="D651" s="196">
        <v>243347.67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1693063.06</v>
      </c>
      <c r="E653" s="194">
        <v>768783.26</v>
      </c>
      <c r="F653" s="45">
        <f t="shared" ref="F653:F740" si="167">IF(D653&lt;&gt;0,IF(E653/D653&gt;=100,"&gt;&gt;100",E653/D653*100),"-")</f>
        <v>45.407833775547616</v>
      </c>
    </row>
    <row r="654" spans="1:6" ht="12.75" customHeight="1" x14ac:dyDescent="0.2">
      <c r="A654" s="63" t="s">
        <v>1256</v>
      </c>
      <c r="B654" s="64" t="s">
        <v>1257</v>
      </c>
      <c r="C654" s="247" t="s">
        <v>1256</v>
      </c>
      <c r="D654" s="194">
        <v>354863.65</v>
      </c>
      <c r="E654" s="194">
        <v>1057876.54</v>
      </c>
      <c r="F654" s="45">
        <f t="shared" si="167"/>
        <v>298.1078901713376</v>
      </c>
    </row>
    <row r="655" spans="1:6" ht="12.75" customHeight="1" x14ac:dyDescent="0.2">
      <c r="A655" s="63" t="s">
        <v>1258</v>
      </c>
      <c r="B655" s="64" t="s">
        <v>1259</v>
      </c>
      <c r="C655" s="247" t="s">
        <v>1258</v>
      </c>
      <c r="D655" s="194">
        <v>1279143.45</v>
      </c>
      <c r="E655" s="194">
        <v>1693820.41</v>
      </c>
      <c r="F655" s="45">
        <f t="shared" si="167"/>
        <v>132.41833118873413</v>
      </c>
    </row>
    <row r="656" spans="1:6" ht="24" x14ac:dyDescent="0.2">
      <c r="A656" s="63">
        <v>11</v>
      </c>
      <c r="B656" s="64" t="s">
        <v>1260</v>
      </c>
      <c r="C656" s="247" t="s">
        <v>1261</v>
      </c>
      <c r="D656" s="60">
        <f t="shared" ref="D656:E656" si="168">+D653+D654-D655</f>
        <v>768783.26</v>
      </c>
      <c r="E656" s="60">
        <f t="shared" si="168"/>
        <v>132839.39000000013</v>
      </c>
      <c r="F656" s="45">
        <f t="shared" si="167"/>
        <v>17.279173066281402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105</v>
      </c>
      <c r="E658" s="253">
        <v>110</v>
      </c>
      <c r="F658" s="45">
        <f t="shared" si="167"/>
        <v>104.76190476190477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96</v>
      </c>
      <c r="E660" s="253">
        <v>104</v>
      </c>
      <c r="F660" s="45">
        <f t="shared" si="167"/>
        <v>108.33333333333333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2886931.01</v>
      </c>
      <c r="E683" s="192">
        <v>3200839.63</v>
      </c>
      <c r="F683" s="71">
        <f t="shared" si="167"/>
        <v>110.87343684045987</v>
      </c>
    </row>
    <row r="684" spans="1:6" ht="24" x14ac:dyDescent="0.2">
      <c r="A684" s="70">
        <v>63613</v>
      </c>
      <c r="B684" s="182" t="s">
        <v>1317</v>
      </c>
      <c r="C684" s="278" t="s">
        <v>1318</v>
      </c>
      <c r="D684" s="192">
        <v>0</v>
      </c>
      <c r="E684" s="192">
        <v>30</v>
      </c>
      <c r="F684" s="71" t="str">
        <f t="shared" si="167"/>
        <v>-</v>
      </c>
    </row>
    <row r="685" spans="1:6" ht="24" x14ac:dyDescent="0.2">
      <c r="A685" s="63">
        <v>63622</v>
      </c>
      <c r="B685" s="244" t="s">
        <v>1319</v>
      </c>
      <c r="C685" s="247" t="s">
        <v>1320</v>
      </c>
      <c r="D685" s="194">
        <v>1065</v>
      </c>
      <c r="E685" s="194">
        <v>126559.2</v>
      </c>
      <c r="F685" s="45" t="str">
        <f t="shared" si="167"/>
        <v>&gt;&gt;100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53672.800000000003</v>
      </c>
      <c r="E702" s="192">
        <v>48639</v>
      </c>
      <c r="F702" s="71">
        <f t="shared" si="167"/>
        <v>90.621320296313954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26125</v>
      </c>
      <c r="E724" s="192">
        <v>26625</v>
      </c>
      <c r="F724" s="71">
        <f t="shared" si="167"/>
        <v>101.91387559808614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2317.09</v>
      </c>
      <c r="E732" s="192">
        <v>6211.91</v>
      </c>
      <c r="F732" s="71">
        <f t="shared" si="167"/>
        <v>268.09101070739587</v>
      </c>
    </row>
    <row r="733" spans="1:6" ht="12.75" customHeight="1" x14ac:dyDescent="0.2">
      <c r="A733" s="70">
        <v>31215</v>
      </c>
      <c r="B733" s="65" t="s">
        <v>1395</v>
      </c>
      <c r="C733" s="278" t="s">
        <v>1396</v>
      </c>
      <c r="D733" s="192">
        <v>4615.8100000000004</v>
      </c>
      <c r="E733" s="192">
        <v>7945.62</v>
      </c>
      <c r="F733" s="71">
        <f t="shared" si="167"/>
        <v>172.1392345005535</v>
      </c>
    </row>
    <row r="734" spans="1:6" ht="12.75" customHeight="1" x14ac:dyDescent="0.2">
      <c r="A734" s="70">
        <v>32121</v>
      </c>
      <c r="B734" s="65" t="s">
        <v>1397</v>
      </c>
      <c r="C734" s="278" t="s">
        <v>1398</v>
      </c>
      <c r="D734" s="192">
        <v>39256.019999999997</v>
      </c>
      <c r="E734" s="192">
        <v>46532.2</v>
      </c>
      <c r="F734" s="71">
        <f t="shared" si="167"/>
        <v>118.53519536621391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4931.3900000000003</v>
      </c>
      <c r="E736" s="194">
        <v>4510</v>
      </c>
      <c r="F736" s="45">
        <f t="shared" si="167"/>
        <v>91.454944751885364</v>
      </c>
    </row>
    <row r="737" spans="1:6" ht="12.75" customHeight="1" x14ac:dyDescent="0.2">
      <c r="A737" s="63" t="s">
        <v>1403</v>
      </c>
      <c r="B737" s="64" t="s">
        <v>1404</v>
      </c>
      <c r="C737" s="247" t="s">
        <v>1403</v>
      </c>
      <c r="D737" s="194">
        <v>0</v>
      </c>
      <c r="E737" s="194">
        <v>456.48</v>
      </c>
      <c r="F737" s="45" t="str">
        <f t="shared" si="167"/>
        <v>-</v>
      </c>
    </row>
    <row r="738" spans="1:6" ht="12.75" customHeight="1" x14ac:dyDescent="0.2">
      <c r="A738" s="63" t="s">
        <v>1405</v>
      </c>
      <c r="B738" s="64" t="s">
        <v>1406</v>
      </c>
      <c r="C738" s="247" t="s">
        <v>1405</v>
      </c>
      <c r="D738" s="194">
        <v>10675.16</v>
      </c>
      <c r="E738" s="194">
        <v>11288.84</v>
      </c>
      <c r="F738" s="45">
        <f t="shared" si="167"/>
        <v>105.74867261942677</v>
      </c>
    </row>
    <row r="739" spans="1:6" ht="12.75" customHeight="1" x14ac:dyDescent="0.2">
      <c r="A739" s="70" t="s">
        <v>1407</v>
      </c>
      <c r="B739" s="65" t="s">
        <v>1408</v>
      </c>
      <c r="C739" s="278" t="s">
        <v>1407</v>
      </c>
      <c r="D739" s="192">
        <v>1303.07</v>
      </c>
      <c r="E739" s="192">
        <v>2814.31</v>
      </c>
      <c r="F739" s="71">
        <f t="shared" si="167"/>
        <v>215.9753505183912</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7488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656.64</v>
      </c>
      <c r="E844" s="194">
        <v>1805.76</v>
      </c>
      <c r="F844" s="45">
        <f t="shared" si="169"/>
        <v>275</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166800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3"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8733477.6199999992</v>
      </c>
      <c r="E6" s="180">
        <f t="shared" si="0"/>
        <v>9178905.8200000003</v>
      </c>
      <c r="F6" s="181">
        <f t="shared" ref="F6:F298" si="1">IF(D6&gt;0,IF(E6/D6&gt;=100,"&gt;&gt;100",E6/D6*100),"-")</f>
        <v>105.10023863781311</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7705507.9499999993</v>
      </c>
      <c r="E7" s="79">
        <f t="shared" si="2"/>
        <v>8712411.4399999995</v>
      </c>
      <c r="F7" s="71">
        <f t="shared" si="1"/>
        <v>113.06732140870739</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23694.57</v>
      </c>
      <c r="E8" s="79">
        <f>E9+E10-E11</f>
        <v>23694.57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23694.57</v>
      </c>
      <c r="E9" s="192">
        <v>23694.57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6710641.9099999992</v>
      </c>
      <c r="E12" s="79">
        <f t="shared" si="3"/>
        <v>6619506.5099999988</v>
      </c>
      <c r="F12" s="71">
        <f t="shared" si="1"/>
        <v>98.641927237032377</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6630313.4399999995</v>
      </c>
      <c r="E13" s="79">
        <f t="shared" si="4"/>
        <v>6528670.5599999996</v>
      </c>
      <c r="F13" s="71">
        <f t="shared" si="1"/>
        <v>98.466997361138326</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6770175.8799999999</v>
      </c>
      <c r="E15" s="192">
        <v>6770175.8799999999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139862.44</v>
      </c>
      <c r="E18" s="192">
        <v>241505.32</v>
      </c>
      <c r="F18" s="71">
        <f t="shared" si="1"/>
        <v>172.67346401221087</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52465.559999999823</v>
      </c>
      <c r="E19" s="79">
        <f t="shared" si="5"/>
        <v>67804.339999999851</v>
      </c>
      <c r="F19" s="71">
        <f t="shared" si="1"/>
        <v>129.23590256160438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420501.3</v>
      </c>
      <c r="E20" s="192">
        <v>452887.49</v>
      </c>
      <c r="F20" s="71">
        <f t="shared" si="1"/>
        <v>107.70180496469332</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5067.3500000000004</v>
      </c>
      <c r="E21" s="192">
        <v>5067.3500000000004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143920.56</v>
      </c>
      <c r="E22" s="192">
        <v>145127.91</v>
      </c>
      <c r="F22" s="71">
        <f t="shared" si="1"/>
        <v>100.83890029332849</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497659.37</v>
      </c>
      <c r="E23" s="192">
        <v>501166.2</v>
      </c>
      <c r="F23" s="71">
        <f t="shared" si="1"/>
        <v>100.70466471876136</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32269.91</v>
      </c>
      <c r="E24" s="192">
        <v>32269.91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45483.94</v>
      </c>
      <c r="E25" s="192">
        <v>45483.94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96097.96</v>
      </c>
      <c r="E26" s="192">
        <v>96097.96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1188534.83</v>
      </c>
      <c r="E28" s="192">
        <v>1210296.42</v>
      </c>
      <c r="F28" s="71">
        <f t="shared" si="1"/>
        <v>101.83095938383227</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26134.9</v>
      </c>
      <c r="E35" s="79">
        <f t="shared" si="7"/>
        <v>21303.599999999999</v>
      </c>
      <c r="F35" s="71">
        <f t="shared" si="1"/>
        <v>81.513990870445255</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42881.68</v>
      </c>
      <c r="E36" s="192">
        <v>46576.38</v>
      </c>
      <c r="F36" s="71">
        <f t="shared" si="1"/>
        <v>108.61603370017218</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16746.78</v>
      </c>
      <c r="E40" s="192">
        <v>25272.78</v>
      </c>
      <c r="F40" s="71">
        <f t="shared" si="1"/>
        <v>150.91127966092586</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1728.01</v>
      </c>
      <c r="E45" s="79">
        <f t="shared" si="9"/>
        <v>1728.01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1799.19</v>
      </c>
      <c r="E47" s="192">
        <v>1799.19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71.180000000000007</v>
      </c>
      <c r="E50" s="192">
        <v>71.180000000000007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52185.29</v>
      </c>
      <c r="E54" s="192">
        <v>74045.279999999999</v>
      </c>
      <c r="F54" s="71">
        <f t="shared" si="1"/>
        <v>141.8891798819169</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52185.29</v>
      </c>
      <c r="E55" s="192">
        <v>74045.279999999999</v>
      </c>
      <c r="F55" s="71">
        <f t="shared" si="1"/>
        <v>141.8891798819169</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971171.47</v>
      </c>
      <c r="E56" s="79">
        <f t="shared" si="11"/>
        <v>2069210.36</v>
      </c>
      <c r="F56" s="71">
        <f t="shared" si="1"/>
        <v>213.06333885611366</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968173.77</v>
      </c>
      <c r="E57" s="192">
        <v>1783589.81</v>
      </c>
      <c r="F57" s="71">
        <f t="shared" si="1"/>
        <v>184.22207513430155</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2997.7</v>
      </c>
      <c r="E58" s="192">
        <v>285620.55</v>
      </c>
      <c r="F58" s="71">
        <f t="shared" si="1"/>
        <v>9527.9897921739994</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1027969.67</v>
      </c>
      <c r="E69" s="79">
        <f>E70+E82+E88+E119+E135+E147+E165+E171</f>
        <v>466494.38</v>
      </c>
      <c r="F69" s="71">
        <f t="shared" si="1"/>
        <v>45.38016963088026</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768783.26</v>
      </c>
      <c r="E70" s="79">
        <f t="shared" si="12"/>
        <v>132839.39000000001</v>
      </c>
      <c r="F70" s="71">
        <f t="shared" si="1"/>
        <v>17.279173066281388</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768691.13</v>
      </c>
      <c r="E71" s="79">
        <f t="shared" si="13"/>
        <v>132839.39000000001</v>
      </c>
      <c r="F71" s="71">
        <f t="shared" si="1"/>
        <v>17.28124402840449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768691.13</v>
      </c>
      <c r="E73" s="192">
        <v>132839.39000000001</v>
      </c>
      <c r="F73" s="71">
        <f t="shared" si="1"/>
        <v>17.28124402840449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92.13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15598.74</v>
      </c>
      <c r="E82" s="79">
        <f>SUM(E83:E85)-E86+E87</f>
        <v>11695.47</v>
      </c>
      <c r="F82" s="71">
        <f t="shared" si="1"/>
        <v>74.977017374480255</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15598.74</v>
      </c>
      <c r="E87" s="192">
        <v>11695.47</v>
      </c>
      <c r="F87" s="71">
        <f t="shared" si="1"/>
        <v>74.977017374480255</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240</v>
      </c>
      <c r="E147" s="79">
        <f t="shared" si="24"/>
        <v>321959.52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320699.52000000002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279039.88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41659.64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240</v>
      </c>
      <c r="E161" s="192">
        <v>1260</v>
      </c>
      <c r="F161" s="71">
        <f t="shared" si="1"/>
        <v>525</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243347.67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243347.67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8733477.620000001</v>
      </c>
      <c r="E176" s="79">
        <f>E177+E251</f>
        <v>9178905.8200000003</v>
      </c>
      <c r="F176" s="71">
        <f t="shared" si="1"/>
        <v>105.10023863781308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275541.95999999996</v>
      </c>
      <c r="E177" s="79">
        <f>E178+E197+E203+E219+E247+E248</f>
        <v>422670.64</v>
      </c>
      <c r="F177" s="71">
        <f t="shared" si="1"/>
        <v>153.3961070756701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269079.07999999996</v>
      </c>
      <c r="E178" s="79">
        <f>SUM(E179:E181)+E185+E186+SUM(E194:E196)</f>
        <v>302900.64</v>
      </c>
      <c r="F178" s="71">
        <f t="shared" si="1"/>
        <v>112.56937551592642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246308.47</v>
      </c>
      <c r="E179" s="192">
        <v>280977.59000000003</v>
      </c>
      <c r="F179" s="71">
        <f t="shared" si="1"/>
        <v>114.07548835003523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7360.36</v>
      </c>
      <c r="E180" s="192">
        <v>18348.57</v>
      </c>
      <c r="F180" s="71">
        <f t="shared" si="1"/>
        <v>249.28902934095615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132.78</v>
      </c>
      <c r="E181" s="79">
        <f t="shared" si="28"/>
        <v>439.76</v>
      </c>
      <c r="F181" s="71">
        <f t="shared" si="1"/>
        <v>331.19445699653562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132.78</v>
      </c>
      <c r="E184" s="192">
        <v>439.76</v>
      </c>
      <c r="F184" s="71">
        <f t="shared" si="1"/>
        <v>331.19445699653562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15277.47</v>
      </c>
      <c r="E196" s="192">
        <v>3134.72</v>
      </c>
      <c r="F196" s="71">
        <f t="shared" si="1"/>
        <v>20.518580628860668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6462.88</v>
      </c>
      <c r="E197" s="79">
        <f>SUM(E198:E202)</f>
        <v>1420.25</v>
      </c>
      <c r="F197" s="71">
        <f t="shared" si="1"/>
        <v>21.975496992053078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6462.88</v>
      </c>
      <c r="E199" s="192">
        <v>1420.25</v>
      </c>
      <c r="F199" s="71">
        <f t="shared" ref="F199:F202" si="30">IF(D199&gt;0,IF(E199/D199&gt;=100,"&gt;&gt;100",E199/D199*100),"-")</f>
        <v>21.975496992053078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118349.75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8457935.6600000001</v>
      </c>
      <c r="E251" s="79">
        <f>+E252+E255-E264+E274+E291</f>
        <v>8756235.1799999997</v>
      </c>
      <c r="F251" s="71">
        <f t="shared" si="1"/>
        <v>103.52685964981671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7708642.6699999999</v>
      </c>
      <c r="E252" s="79">
        <f>E253-E254</f>
        <v>8712411.4399999995</v>
      </c>
      <c r="F252" s="71">
        <f t="shared" si="1"/>
        <v>113.02134257573519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7708826.0300000003</v>
      </c>
      <c r="E253" s="192">
        <v>8712411.4399999995</v>
      </c>
      <c r="F253" s="71">
        <f t="shared" si="1"/>
        <v>113.01865428139646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183.36</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749052.99</v>
      </c>
      <c r="E255" s="79">
        <f>E256-E260</f>
        <v>-278135.78000000003</v>
      </c>
      <c r="F255" s="71">
        <f t="shared" si="1"/>
        <v>-37.131656066148281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749052.99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102133.91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646919.07999999996</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278135.78000000003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278135.78000000003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240</v>
      </c>
      <c r="E274" s="79">
        <f>SUM(E275:E277)+SUM(E286:E290)</f>
        <v>321959.52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320699.52000000002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279039.88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41659.64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240</v>
      </c>
      <c r="E288" s="192">
        <v>1260</v>
      </c>
      <c r="F288" s="71">
        <f t="shared" si="39"/>
        <v>525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128353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128353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240</v>
      </c>
      <c r="E302" s="192">
        <v>321959.52</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8628.74</v>
      </c>
      <c r="E308" s="192">
        <v>2698.96</v>
      </c>
      <c r="F308" s="71">
        <f t="shared" si="43"/>
        <v>31.278726673882861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6970</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8840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156.51</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269079.08</v>
      </c>
      <c r="E337" s="192">
        <v>302900.64</v>
      </c>
      <c r="F337" s="71">
        <f t="shared" si="43"/>
        <v>112.56937551592638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6462.88</v>
      </c>
      <c r="E339" s="192">
        <v>1420.25</v>
      </c>
      <c r="F339" s="71">
        <f t="shared" si="43"/>
        <v>21.975496992053078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921.73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v>0</v>
      </c>
      <c r="E367" s="192">
        <v>13107.54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v>0</v>
      </c>
      <c r="E371" s="192">
        <v>103776.8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1465.41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35207</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128353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4168006.69</v>
      </c>
      <c r="E114" s="60">
        <f t="shared" si="22"/>
        <v>5185312.46</v>
      </c>
      <c r="F114" s="45">
        <f t="shared" si="1"/>
        <v>124.40748889488947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4168006.69</v>
      </c>
      <c r="E118" s="60">
        <f t="shared" si="24"/>
        <v>5185312.46</v>
      </c>
      <c r="F118" s="45">
        <f t="shared" si="1"/>
        <v>124.40748889488947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4168006.69</v>
      </c>
      <c r="E120" s="194">
        <v>5185312.46</v>
      </c>
      <c r="F120" s="45">
        <f t="shared" si="1"/>
        <v>124.40748889488947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4168006.69</v>
      </c>
      <c r="E141" s="81">
        <f t="shared" si="28"/>
        <v>5185312.46</v>
      </c>
      <c r="F141" s="61">
        <f t="shared" si="1"/>
        <v>124.40748889488947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275541.96000000002</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4896848.51</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3581803.08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3244776.02</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327548.86</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1596.39</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7881.81</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1138833.9099999999</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176211.52</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4749719.83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3547981.52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3210106.9</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316560.65000000002</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1289.4100000000001</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20024.560000000001</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1143876.54</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57861.77</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422670.63999999966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422670.64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302900.64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1420.25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118349.75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18311</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3551</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Nada02</cp:lastModifiedBy>
  <cp:lastPrinted>2026-02-02T08:55:42Z</cp:lastPrinted>
  <dcterms:created xsi:type="dcterms:W3CDTF">2022-04-01T05:14:30Z</dcterms:created>
  <dcterms:modified xsi:type="dcterms:W3CDTF">2026-02-02T08:55:54Z</dcterms:modified>
</cp:coreProperties>
</file>